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uelem.gonzalezr\OneDrive - Secretaría de Finanzas y Administración del Gobierno de Michoacán\Documentos\DEPTO. DE ESTADOS FINANCIEROS 01022024\INF TRIM 2024\1ER INF TRIM 2024\LDF\"/>
    </mc:Choice>
  </mc:AlternateContent>
  <bookViews>
    <workbookView xWindow="0" yWindow="0" windowWidth="20145" windowHeight="9660" firstSheet="1" activeTab="1"/>
  </bookViews>
  <sheets>
    <sheet name="BExRepositorySheet" sheetId="2" state="veryHidden" r:id="rId1"/>
    <sheet name="Analítico de Obligaciones Difer" sheetId="1" r:id="rId2"/>
    <sheet name="fuente1" sheetId="3" state="hidden" r:id="rId3"/>
  </sheets>
  <externalReferences>
    <externalReference r:id="rId4"/>
  </externalReferences>
  <calcPr calcId="152511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3" i="3" l="1"/>
  <c r="J13" i="3"/>
  <c r="I13" i="3"/>
  <c r="H13" i="3"/>
  <c r="G13" i="3"/>
  <c r="F13" i="3"/>
  <c r="E13" i="3"/>
  <c r="D13" i="3"/>
  <c r="C13" i="3"/>
  <c r="B13" i="3"/>
  <c r="A13" i="3"/>
  <c r="K12" i="3"/>
  <c r="J12" i="3"/>
  <c r="I12" i="3"/>
  <c r="H12" i="3"/>
  <c r="G12" i="3"/>
  <c r="F12" i="3"/>
  <c r="E12" i="3"/>
  <c r="D12" i="3"/>
  <c r="C12" i="3"/>
  <c r="B12" i="3"/>
  <c r="A12" i="3"/>
  <c r="K11" i="3"/>
  <c r="J11" i="3"/>
  <c r="I11" i="3"/>
  <c r="H11" i="3"/>
  <c r="G11" i="3"/>
  <c r="F11" i="3"/>
  <c r="E11" i="3"/>
  <c r="D11" i="3"/>
  <c r="C11" i="3"/>
  <c r="B11" i="3"/>
  <c r="A11" i="3"/>
  <c r="K10" i="3"/>
  <c r="J10" i="3"/>
  <c r="I10" i="3"/>
  <c r="H10" i="3"/>
  <c r="G10" i="3"/>
  <c r="F10" i="3"/>
  <c r="E10" i="3"/>
  <c r="D10" i="3"/>
  <c r="C10" i="3"/>
  <c r="B10" i="3"/>
  <c r="A10" i="3"/>
  <c r="K9" i="3"/>
  <c r="J9" i="3"/>
  <c r="I9" i="3"/>
  <c r="H9" i="3"/>
  <c r="G9" i="3"/>
  <c r="F9" i="3"/>
  <c r="E9" i="3"/>
  <c r="D9" i="3"/>
  <c r="C9" i="3"/>
  <c r="B9" i="3"/>
  <c r="A9" i="3"/>
  <c r="K8" i="3"/>
  <c r="J8" i="3"/>
  <c r="I8" i="3"/>
  <c r="H8" i="3"/>
  <c r="G8" i="3"/>
  <c r="F8" i="3"/>
  <c r="E8" i="3"/>
  <c r="D8" i="3"/>
  <c r="C8" i="3"/>
  <c r="B8" i="3"/>
  <c r="A8" i="3"/>
  <c r="K7" i="3"/>
  <c r="J7" i="3"/>
  <c r="I7" i="3"/>
  <c r="H7" i="3"/>
  <c r="G7" i="3"/>
  <c r="F7" i="3"/>
  <c r="E7" i="3"/>
  <c r="D7" i="3"/>
  <c r="C7" i="3"/>
  <c r="B7" i="3"/>
  <c r="A7" i="3"/>
  <c r="K6" i="3"/>
  <c r="J6" i="3"/>
  <c r="I6" i="3"/>
  <c r="H6" i="3"/>
  <c r="G6" i="3"/>
  <c r="F6" i="3"/>
  <c r="E6" i="3"/>
  <c r="D6" i="3"/>
  <c r="C6" i="3"/>
  <c r="B6" i="3"/>
  <c r="A6" i="3"/>
  <c r="K5" i="3"/>
  <c r="J5" i="3"/>
  <c r="I5" i="3"/>
  <c r="H5" i="3"/>
  <c r="G5" i="3"/>
  <c r="F5" i="3"/>
  <c r="E5" i="3"/>
  <c r="D5" i="3"/>
  <c r="C5" i="3"/>
  <c r="B5" i="3"/>
  <c r="A5" i="3"/>
  <c r="K4" i="3"/>
  <c r="J4" i="3"/>
  <c r="I4" i="3"/>
  <c r="H4" i="3"/>
  <c r="G4" i="3"/>
  <c r="F4" i="3"/>
  <c r="E4" i="3"/>
  <c r="D4" i="3"/>
  <c r="C4" i="3"/>
  <c r="B4" i="3"/>
  <c r="A4" i="3"/>
  <c r="K3" i="3"/>
  <c r="J3" i="3"/>
  <c r="I3" i="3"/>
  <c r="H3" i="3"/>
  <c r="G3" i="3"/>
  <c r="F3" i="3"/>
  <c r="E3" i="3"/>
  <c r="D3" i="3"/>
  <c r="C3" i="3"/>
  <c r="B3" i="3"/>
  <c r="A3" i="3"/>
  <c r="K2" i="3"/>
  <c r="J2" i="3"/>
  <c r="I2" i="3"/>
  <c r="H2" i="3"/>
  <c r="G2" i="3"/>
  <c r="F2" i="3"/>
  <c r="E2" i="3"/>
  <c r="D2" i="3"/>
  <c r="C2" i="3"/>
  <c r="B2" i="3"/>
  <c r="A2" i="3"/>
  <c r="K1" i="3"/>
  <c r="J1" i="3"/>
  <c r="I1" i="3"/>
  <c r="H1" i="3"/>
  <c r="G1" i="3"/>
  <c r="F1" i="3"/>
  <c r="E1" i="3"/>
  <c r="D1" i="3"/>
  <c r="C1" i="3"/>
  <c r="B1" i="3"/>
  <c r="F1" i="1" l="1"/>
  <c r="H1" i="1" l="1"/>
  <c r="E1" i="1"/>
  <c r="G1" i="1" s="1"/>
  <c r="D1" i="1"/>
</calcChain>
</file>

<file path=xl/sharedStrings.xml><?xml version="1.0" encoding="utf-8"?>
<sst xmlns="http://schemas.openxmlformats.org/spreadsheetml/2006/main" count="33" uniqueCount="22">
  <si>
    <t>Informe Analítico de Obligaciones Diferentes de Financiamientos – LDF</t>
  </si>
  <si>
    <t>Denominación de las Obligaciones Diferentes de Financiamiento (c)</t>
  </si>
  <si>
    <t>Cuenta SAP</t>
  </si>
  <si>
    <t>Fecha del Contrato (d)</t>
  </si>
  <si>
    <t>Fecha de inicio de operación del proyecto (e)</t>
  </si>
  <si>
    <t>Monto de la inversión pactado (g)</t>
  </si>
  <si>
    <t>Plazo pactado (h)</t>
  </si>
  <si>
    <t>Monto promedio mensual del pago de la contraprestación correspondiente al pago de inversión (j)</t>
  </si>
  <si>
    <t>C. Total de Obligaciones Diferentes de Financiamiento (C=A+B)</t>
  </si>
  <si>
    <t>GOBIERNO DEL ESTADO DE MICHOACÁN DE OCAMPO</t>
  </si>
  <si>
    <t>N/A</t>
  </si>
  <si>
    <t>A. Asociaciones Público Privadas (APP’s)</t>
  </si>
  <si>
    <t>B. Otros Instrumentos</t>
  </si>
  <si>
    <t>29/04/2022</t>
  </si>
  <si>
    <t>001.2022..003.2022</t>
  </si>
  <si>
    <t>(PESOS)</t>
  </si>
  <si>
    <t>Del 1 de Enero al 31 de Marzo de 2024</t>
  </si>
  <si>
    <t>Fecha de venci-miento (f)</t>
  </si>
  <si>
    <t>Monto promedio mensual del pago de la contrapresta-ción (i)</t>
  </si>
  <si>
    <t>Monto pagado de la inversión al 31 de marzo de 2024(k)</t>
  </si>
  <si>
    <t>Monto pagado de la inversión actualizado al 31 de marzo de 2024(l)</t>
  </si>
  <si>
    <t>Saldo pendiente por pagar de la inversión al 31 de marzo de 2024(m = g – 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</si>
</sst>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#,##0.00;\-\ #,##0.00"/>
  </numFmts>
  <fonts count="35" x14ac:knownFonts="1">
    <font>
      <sz val="10"/>
      <name val="Arial"/>
    </font>
    <font>
      <b/>
      <sz val="12"/>
      <color theme="1"/>
      <name val="Arial"/>
      <family val="2"/>
    </font>
    <font>
      <b/>
      <sz val="9"/>
      <color theme="1"/>
      <name val="Arial"/>
      <family val="2"/>
    </font>
    <font>
      <b/>
      <i/>
      <sz val="9"/>
      <color theme="1"/>
      <name val="Arial"/>
      <family val="2"/>
    </font>
    <font>
      <sz val="9"/>
      <color theme="1"/>
      <name val="Arial"/>
      <family val="2"/>
    </font>
    <font>
      <sz val="11"/>
      <color indexed="17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1"/>
      <color indexed="53"/>
      <name val="Calibri"/>
      <family val="2"/>
    </font>
    <font>
      <b/>
      <sz val="15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6"/>
      <name val="Calibri"/>
      <family val="2"/>
    </font>
    <font>
      <sz val="11"/>
      <color indexed="60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i/>
      <sz val="10"/>
      <color rgb="FF7F7F7F"/>
      <name val="Arial"/>
      <family val="2"/>
    </font>
    <font>
      <b/>
      <sz val="18"/>
      <color theme="3"/>
      <name val="Calibri Light"/>
      <family val="2"/>
      <scheme val="major"/>
    </font>
    <font>
      <b/>
      <sz val="13"/>
      <color indexed="62"/>
      <name val="Calibri"/>
      <family val="2"/>
    </font>
    <font>
      <b/>
      <sz val="11"/>
      <color indexed="8"/>
      <name val="Calibri"/>
      <family val="2"/>
    </font>
    <font>
      <sz val="10"/>
      <color rgb="FFFF0000"/>
      <name val="Arial"/>
      <family val="2"/>
    </font>
    <font>
      <sz val="10"/>
      <color theme="0"/>
      <name val="Arial"/>
      <family val="2"/>
    </font>
    <font>
      <sz val="10"/>
      <name val="Arial"/>
      <family val="2"/>
    </font>
    <font>
      <b/>
      <sz val="12"/>
      <color indexed="8"/>
      <name val="Arial"/>
      <family val="2"/>
    </font>
    <font>
      <sz val="19"/>
      <color indexed="48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9"/>
        <bgColor indexed="9"/>
      </patternFill>
    </fill>
    <fill>
      <patternFill patternType="solid">
        <fgColor indexed="55"/>
        <bgColor indexed="55"/>
      </patternFill>
    </fill>
    <fill>
      <patternFill patternType="solid">
        <fgColor indexed="47"/>
        <bgColor indexed="47"/>
      </patternFill>
    </fill>
    <fill>
      <patternFill patternType="solid">
        <fgColor indexed="45"/>
        <bgColor indexed="45"/>
      </patternFill>
    </fill>
    <fill>
      <patternFill patternType="solid">
        <fgColor indexed="26"/>
        <bgColor indexed="26"/>
      </patternFill>
    </fill>
    <fill>
      <patternFill patternType="solid">
        <fgColor indexed="43"/>
      </patternFill>
    </fill>
    <fill>
      <patternFill patternType="solid">
        <fgColor indexed="40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15"/>
      </patternFill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3"/>
      </bottom>
      <diagonal/>
    </border>
    <border>
      <left/>
      <right/>
      <top/>
      <bottom style="thick">
        <color indexed="4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73">
    <xf numFmtId="0" fontId="0" fillId="0" borderId="0"/>
    <xf numFmtId="0" fontId="27" fillId="0" borderId="0" applyNumberFormat="0" applyFill="0" applyBorder="0" applyAlignment="0" applyProtection="0"/>
    <xf numFmtId="0" fontId="9" fillId="0" borderId="8" applyNumberFormat="0" applyFill="0" applyAlignment="0" applyProtection="0"/>
    <xf numFmtId="0" fontId="28" fillId="0" borderId="14" applyNumberFormat="0" applyFill="0" applyAlignment="0" applyProtection="0"/>
    <xf numFmtId="0" fontId="10" fillId="0" borderId="15" applyNumberFormat="0" applyFill="0" applyAlignment="0" applyProtection="0"/>
    <xf numFmtId="0" fontId="10" fillId="0" borderId="0" applyNumberFormat="0" applyFill="0" applyBorder="0" applyAlignment="0" applyProtection="0"/>
    <xf numFmtId="0" fontId="5" fillId="3" borderId="0" applyNumberFormat="0" applyBorder="0" applyAlignment="0" applyProtection="0"/>
    <xf numFmtId="0" fontId="12" fillId="7" borderId="0" applyNumberFormat="0" applyBorder="0" applyAlignment="0" applyProtection="0"/>
    <xf numFmtId="0" fontId="13" fillId="6" borderId="0" applyNumberFormat="0" applyBorder="0" applyAlignment="0" applyProtection="0"/>
    <xf numFmtId="0" fontId="11" fillId="6" borderId="5" applyNumberFormat="0" applyAlignment="0" applyProtection="0"/>
    <xf numFmtId="0" fontId="15" fillId="4" borderId="10" applyNumberFormat="0" applyAlignment="0" applyProtection="0"/>
    <xf numFmtId="0" fontId="6" fillId="4" borderId="5" applyNumberFormat="0" applyAlignment="0" applyProtection="0"/>
    <xf numFmtId="0" fontId="8" fillId="0" borderId="7" applyNumberFormat="0" applyFill="0" applyAlignment="0" applyProtection="0"/>
    <xf numFmtId="0" fontId="7" fillId="5" borderId="6" applyNumberFormat="0" applyAlignment="0" applyProtection="0"/>
    <xf numFmtId="0" fontId="25" fillId="0" borderId="0" applyNumberFormat="0" applyFill="0" applyBorder="0" applyAlignment="0" applyProtection="0"/>
    <xf numFmtId="0" fontId="14" fillId="8" borderId="9" applyNumberFormat="0" applyFont="0" applyAlignment="0" applyProtection="0"/>
    <xf numFmtId="0" fontId="26" fillId="0" borderId="0" applyNumberFormat="0" applyFill="0" applyBorder="0" applyAlignment="0" applyProtection="0"/>
    <xf numFmtId="0" fontId="29" fillId="0" borderId="16" applyNumberFormat="0" applyFill="0" applyAlignment="0" applyProtection="0"/>
    <xf numFmtId="4" fontId="16" fillId="9" borderId="11" applyNumberFormat="0" applyProtection="0">
      <alignment vertical="center"/>
    </xf>
    <xf numFmtId="4" fontId="17" fillId="9" borderId="11" applyNumberFormat="0" applyProtection="0">
      <alignment vertical="center"/>
    </xf>
    <xf numFmtId="4" fontId="16" fillId="9" borderId="11" applyNumberFormat="0" applyProtection="0">
      <alignment horizontal="left" vertical="center" indent="1"/>
    </xf>
    <xf numFmtId="0" fontId="16" fillId="9" borderId="11" applyNumberFormat="0" applyProtection="0">
      <alignment horizontal="left" vertical="top" indent="1"/>
    </xf>
    <xf numFmtId="4" fontId="16" fillId="10" borderId="0" applyNumberFormat="0" applyProtection="0">
      <alignment horizontal="left" vertical="center" indent="1"/>
    </xf>
    <xf numFmtId="4" fontId="18" fillId="11" borderId="11" applyNumberFormat="0" applyProtection="0">
      <alignment horizontal="right" vertical="center"/>
    </xf>
    <xf numFmtId="4" fontId="18" fillId="12" borderId="11" applyNumberFormat="0" applyProtection="0">
      <alignment horizontal="right" vertical="center"/>
    </xf>
    <xf numFmtId="4" fontId="18" fillId="13" borderId="11" applyNumberFormat="0" applyProtection="0">
      <alignment horizontal="right" vertical="center"/>
    </xf>
    <xf numFmtId="4" fontId="18" fillId="14" borderId="11" applyNumberFormat="0" applyProtection="0">
      <alignment horizontal="right" vertical="center"/>
    </xf>
    <xf numFmtId="4" fontId="18" fillId="15" borderId="11" applyNumberFormat="0" applyProtection="0">
      <alignment horizontal="right" vertical="center"/>
    </xf>
    <xf numFmtId="4" fontId="18" fillId="16" borderId="11" applyNumberFormat="0" applyProtection="0">
      <alignment horizontal="right" vertical="center"/>
    </xf>
    <xf numFmtId="4" fontId="18" fillId="17" borderId="11" applyNumberFormat="0" applyProtection="0">
      <alignment horizontal="right" vertical="center"/>
    </xf>
    <xf numFmtId="4" fontId="18" fillId="18" borderId="11" applyNumberFormat="0" applyProtection="0">
      <alignment horizontal="right" vertical="center"/>
    </xf>
    <xf numFmtId="4" fontId="18" fillId="19" borderId="11" applyNumberFormat="0" applyProtection="0">
      <alignment horizontal="right" vertical="center"/>
    </xf>
    <xf numFmtId="4" fontId="16" fillId="20" borderId="12" applyNumberFormat="0" applyProtection="0">
      <alignment horizontal="left" vertical="center" indent="1"/>
    </xf>
    <xf numFmtId="4" fontId="18" fillId="21" borderId="0" applyNumberFormat="0" applyProtection="0">
      <alignment horizontal="left" vertical="center" indent="1"/>
    </xf>
    <xf numFmtId="4" fontId="19" fillId="22" borderId="0" applyNumberFormat="0" applyProtection="0">
      <alignment horizontal="left" vertical="center" indent="1"/>
    </xf>
    <xf numFmtId="4" fontId="18" fillId="10" borderId="11" applyNumberFormat="0" applyProtection="0">
      <alignment horizontal="right" vertical="center"/>
    </xf>
    <xf numFmtId="4" fontId="20" fillId="21" borderId="0" applyNumberFormat="0" applyProtection="0">
      <alignment horizontal="left" vertical="center" indent="1"/>
    </xf>
    <xf numFmtId="4" fontId="20" fillId="10" borderId="0" applyNumberFormat="0" applyProtection="0">
      <alignment horizontal="left" vertical="center" indent="1"/>
    </xf>
    <xf numFmtId="0" fontId="14" fillId="22" borderId="11" applyNumberFormat="0" applyProtection="0">
      <alignment horizontal="left" vertical="center" indent="1"/>
    </xf>
    <xf numFmtId="0" fontId="14" fillId="22" borderId="11" applyNumberFormat="0" applyProtection="0">
      <alignment horizontal="left" vertical="top" indent="1"/>
    </xf>
    <xf numFmtId="0" fontId="14" fillId="10" borderId="11" applyNumberFormat="0" applyProtection="0">
      <alignment horizontal="left" vertical="center" indent="1"/>
    </xf>
    <xf numFmtId="0" fontId="14" fillId="10" borderId="11" applyNumberFormat="0" applyProtection="0">
      <alignment horizontal="left" vertical="top" indent="1"/>
    </xf>
    <xf numFmtId="0" fontId="14" fillId="23" borderId="11" applyNumberFormat="0" applyProtection="0">
      <alignment horizontal="left" vertical="center" indent="1"/>
    </xf>
    <xf numFmtId="0" fontId="14" fillId="23" borderId="11" applyNumberFormat="0" applyProtection="0">
      <alignment horizontal="left" vertical="top" indent="1"/>
    </xf>
    <xf numFmtId="0" fontId="14" fillId="21" borderId="11" applyNumberFormat="0" applyProtection="0">
      <alignment horizontal="left" vertical="center" indent="1"/>
    </xf>
    <xf numFmtId="0" fontId="14" fillId="21" borderId="11" applyNumberFormat="0" applyProtection="0">
      <alignment horizontal="left" vertical="top" indent="1"/>
    </xf>
    <xf numFmtId="0" fontId="14" fillId="24" borderId="13" applyNumberFormat="0">
      <protection locked="0"/>
    </xf>
    <xf numFmtId="4" fontId="18" fillId="25" borderId="11" applyNumberFormat="0" applyProtection="0">
      <alignment vertical="center"/>
    </xf>
    <xf numFmtId="4" fontId="21" fillId="25" borderId="11" applyNumberFormat="0" applyProtection="0">
      <alignment vertical="center"/>
    </xf>
    <xf numFmtId="4" fontId="18" fillId="25" borderId="11" applyNumberFormat="0" applyProtection="0">
      <alignment horizontal="left" vertical="center" indent="1"/>
    </xf>
    <xf numFmtId="0" fontId="18" fillId="25" borderId="11" applyNumberFormat="0" applyProtection="0">
      <alignment horizontal="left" vertical="top" indent="1"/>
    </xf>
    <xf numFmtId="4" fontId="18" fillId="21" borderId="11" applyNumberFormat="0" applyProtection="0">
      <alignment horizontal="right" vertical="center"/>
    </xf>
    <xf numFmtId="4" fontId="21" fillId="21" borderId="11" applyNumberFormat="0" applyProtection="0">
      <alignment horizontal="right" vertical="center"/>
    </xf>
    <xf numFmtId="4" fontId="18" fillId="10" borderId="11" applyNumberFormat="0" applyProtection="0">
      <alignment horizontal="left" vertical="center" indent="1"/>
    </xf>
    <xf numFmtId="0" fontId="18" fillId="10" borderId="11" applyNumberFormat="0" applyProtection="0">
      <alignment horizontal="left" vertical="top" indent="1"/>
    </xf>
    <xf numFmtId="4" fontId="22" fillId="26" borderId="0" applyNumberFormat="0" applyProtection="0">
      <alignment horizontal="left" vertical="center" indent="1"/>
    </xf>
    <xf numFmtId="4" fontId="23" fillId="21" borderId="11" applyNumberFormat="0" applyProtection="0">
      <alignment horizontal="right" vertical="center"/>
    </xf>
    <xf numFmtId="0" fontId="24" fillId="0" borderId="0" applyNumberFormat="0" applyFill="0" applyBorder="0" applyAlignment="0" applyProtection="0"/>
    <xf numFmtId="0" fontId="32" fillId="8" borderId="9" applyNumberFormat="0" applyFont="0" applyAlignment="0" applyProtection="0"/>
    <xf numFmtId="4" fontId="33" fillId="22" borderId="0" applyNumberFormat="0" applyProtection="0">
      <alignment horizontal="left" vertical="center" indent="1"/>
    </xf>
    <xf numFmtId="4" fontId="18" fillId="21" borderId="0" applyNumberFormat="0" applyProtection="0">
      <alignment horizontal="left" vertical="center" indent="1"/>
    </xf>
    <xf numFmtId="4" fontId="18" fillId="10" borderId="0" applyNumberFormat="0" applyProtection="0">
      <alignment horizontal="left" vertical="center" indent="1"/>
    </xf>
    <xf numFmtId="0" fontId="32" fillId="22" borderId="11" applyNumberFormat="0" applyProtection="0">
      <alignment horizontal="left" vertical="center" indent="1"/>
    </xf>
    <xf numFmtId="0" fontId="32" fillId="22" borderId="11" applyNumberFormat="0" applyProtection="0">
      <alignment horizontal="left" vertical="top" indent="1"/>
    </xf>
    <xf numFmtId="0" fontId="32" fillId="10" borderId="11" applyNumberFormat="0" applyProtection="0">
      <alignment horizontal="left" vertical="center" indent="1"/>
    </xf>
    <xf numFmtId="0" fontId="32" fillId="10" borderId="11" applyNumberFormat="0" applyProtection="0">
      <alignment horizontal="left" vertical="top" indent="1"/>
    </xf>
    <xf numFmtId="0" fontId="32" fillId="23" borderId="11" applyNumberFormat="0" applyProtection="0">
      <alignment horizontal="left" vertical="center" indent="1"/>
    </xf>
    <xf numFmtId="0" fontId="32" fillId="23" borderId="11" applyNumberFormat="0" applyProtection="0">
      <alignment horizontal="left" vertical="top" indent="1"/>
    </xf>
    <xf numFmtId="0" fontId="32" fillId="21" borderId="11" applyNumberFormat="0" applyProtection="0">
      <alignment horizontal="left" vertical="center" indent="1"/>
    </xf>
    <xf numFmtId="0" fontId="32" fillId="21" borderId="11" applyNumberFormat="0" applyProtection="0">
      <alignment horizontal="left" vertical="top" indent="1"/>
    </xf>
    <xf numFmtId="0" fontId="32" fillId="24" borderId="13" applyNumberFormat="0">
      <protection locked="0"/>
    </xf>
    <xf numFmtId="4" fontId="34" fillId="26" borderId="0" applyNumberFormat="0" applyProtection="0">
      <alignment horizontal="left" vertical="center" indent="1"/>
    </xf>
    <xf numFmtId="164" fontId="32" fillId="0" borderId="0" applyFont="0" applyFill="0" applyBorder="0" applyAlignment="0" applyProtection="0"/>
  </cellStyleXfs>
  <cellXfs count="27">
    <xf numFmtId="0" fontId="0" fillId="0" borderId="0" xfId="0"/>
    <xf numFmtId="0" fontId="0" fillId="2" borderId="0" xfId="0" applyFill="1"/>
    <xf numFmtId="0" fontId="2" fillId="2" borderId="4" xfId="0" applyFont="1" applyFill="1" applyBorder="1" applyAlignment="1">
      <alignment horizontal="justify" vertical="center" wrapText="1"/>
    </xf>
    <xf numFmtId="0" fontId="2" fillId="2" borderId="1" xfId="0" applyFont="1" applyFill="1" applyBorder="1" applyAlignment="1">
      <alignment horizontal="justify" vertical="center" wrapText="1"/>
    </xf>
    <xf numFmtId="0" fontId="3" fillId="2" borderId="1" xfId="0" applyFont="1" applyFill="1" applyBorder="1" applyAlignment="1">
      <alignment horizontal="justify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justify" vertical="center" wrapText="1"/>
    </xf>
    <xf numFmtId="0" fontId="4" fillId="2" borderId="2" xfId="0" applyFont="1" applyFill="1" applyBorder="1" applyAlignment="1">
      <alignment horizontal="justify" vertical="center" wrapText="1"/>
    </xf>
    <xf numFmtId="0" fontId="2" fillId="2" borderId="2" xfId="0" applyFont="1" applyFill="1" applyBorder="1" applyAlignment="1">
      <alignment horizontal="justify" vertical="center" wrapText="1"/>
    </xf>
    <xf numFmtId="0" fontId="16" fillId="10" borderId="0" xfId="22" applyNumberFormat="1">
      <alignment horizontal="left" vertical="center" indent="1"/>
    </xf>
    <xf numFmtId="0" fontId="18" fillId="10" borderId="11" xfId="53" applyNumberFormat="1">
      <alignment horizontal="left" vertical="center" indent="1"/>
    </xf>
    <xf numFmtId="165" fontId="18" fillId="21" borderId="11" xfId="51" applyNumberFormat="1">
      <alignment horizontal="right" vertical="center"/>
    </xf>
    <xf numFmtId="0" fontId="14" fillId="22" borderId="11" xfId="38" applyAlignment="1">
      <alignment horizontal="left" vertical="center" indent="2"/>
    </xf>
    <xf numFmtId="0" fontId="14" fillId="10" borderId="11" xfId="40" applyAlignment="1">
      <alignment horizontal="left" vertical="center" indent="3"/>
    </xf>
    <xf numFmtId="0" fontId="14" fillId="23" borderId="11" xfId="42" applyAlignment="1">
      <alignment horizontal="left" vertical="center" indent="4"/>
    </xf>
    <xf numFmtId="0" fontId="30" fillId="2" borderId="0" xfId="0" applyFont="1" applyFill="1"/>
    <xf numFmtId="0" fontId="31" fillId="2" borderId="0" xfId="0" quotePrefix="1" applyFont="1" applyFill="1"/>
    <xf numFmtId="0" fontId="31" fillId="2" borderId="0" xfId="0" applyFont="1" applyFill="1"/>
    <xf numFmtId="2" fontId="2" fillId="2" borderId="1" xfId="72" applyNumberFormat="1" applyFont="1" applyFill="1" applyBorder="1" applyAlignment="1">
      <alignment horizontal="right" vertical="center" wrapText="1"/>
    </xf>
    <xf numFmtId="2" fontId="2" fillId="2" borderId="1" xfId="0" applyNumberFormat="1" applyFont="1" applyFill="1" applyBorder="1" applyAlignment="1">
      <alignment horizontal="right" vertical="center" wrapText="1"/>
    </xf>
    <xf numFmtId="0" fontId="2" fillId="27" borderId="13" xfId="0" applyFont="1" applyFill="1" applyBorder="1" applyAlignment="1">
      <alignment horizontal="center" vertical="center" wrapText="1"/>
    </xf>
    <xf numFmtId="0" fontId="1" fillId="27" borderId="13" xfId="0" applyFont="1" applyFill="1" applyBorder="1" applyAlignment="1">
      <alignment horizontal="center" vertical="center"/>
    </xf>
    <xf numFmtId="0" fontId="1" fillId="27" borderId="13" xfId="0" applyFont="1" applyFill="1" applyBorder="1" applyAlignment="1">
      <alignment horizontal="center"/>
    </xf>
    <xf numFmtId="0" fontId="2" fillId="27" borderId="13" xfId="0" applyFont="1" applyFill="1" applyBorder="1" applyAlignment="1">
      <alignment horizontal="center" vertical="center" wrapText="1"/>
    </xf>
  </cellXfs>
  <cellStyles count="73"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Entrada" xfId="9" builtinId="20" customBuiltin="1"/>
    <cellStyle name="Incorrecto" xfId="7" builtinId="27" customBuiltin="1"/>
    <cellStyle name="Millares 2" xfId="72"/>
    <cellStyle name="Neutral" xfId="8" builtinId="28" customBuiltin="1"/>
    <cellStyle name="Normal" xfId="0" builtinId="0" customBuiltin="1"/>
    <cellStyle name="Notas" xfId="15" builtinId="10" customBuiltin="1"/>
    <cellStyle name="Notas 2" xfId="58"/>
    <cellStyle name="Salida" xfId="10" builtinId="21" customBuiltin="1"/>
    <cellStyle name="SAPBEXaggData" xfId="18"/>
    <cellStyle name="SAPBEXaggDataEmph" xfId="19"/>
    <cellStyle name="SAPBEXaggItem" xfId="20"/>
    <cellStyle name="SAPBEXaggItemX" xfId="21"/>
    <cellStyle name="SAPBEXchaText" xfId="22"/>
    <cellStyle name="SAPBEXexcBad7" xfId="23"/>
    <cellStyle name="SAPBEXexcBad8" xfId="24"/>
    <cellStyle name="SAPBEXexcBad9" xfId="25"/>
    <cellStyle name="SAPBEXexcCritical4" xfId="26"/>
    <cellStyle name="SAPBEXexcCritical5" xfId="27"/>
    <cellStyle name="SAPBEXexcCritical6" xfId="28"/>
    <cellStyle name="SAPBEXexcGood1" xfId="29"/>
    <cellStyle name="SAPBEXexcGood2" xfId="30"/>
    <cellStyle name="SAPBEXexcGood3" xfId="31"/>
    <cellStyle name="SAPBEXfilterDrill" xfId="32"/>
    <cellStyle name="SAPBEXfilterItem" xfId="33"/>
    <cellStyle name="SAPBEXfilterText" xfId="34"/>
    <cellStyle name="SAPBEXfilterText 2" xfId="59"/>
    <cellStyle name="SAPBEXformats" xfId="35"/>
    <cellStyle name="SAPBEXheaderItem" xfId="36"/>
    <cellStyle name="SAPBEXheaderItem 2" xfId="60"/>
    <cellStyle name="SAPBEXheaderText" xfId="37"/>
    <cellStyle name="SAPBEXheaderText 2" xfId="61"/>
    <cellStyle name="SAPBEXHLevel0" xfId="38"/>
    <cellStyle name="SAPBEXHLevel0 2" xfId="62"/>
    <cellStyle name="SAPBEXHLevel0X" xfId="39"/>
    <cellStyle name="SAPBEXHLevel0X 2" xfId="63"/>
    <cellStyle name="SAPBEXHLevel1" xfId="40"/>
    <cellStyle name="SAPBEXHLevel1 2" xfId="64"/>
    <cellStyle name="SAPBEXHLevel1X" xfId="41"/>
    <cellStyle name="SAPBEXHLevel1X 2" xfId="65"/>
    <cellStyle name="SAPBEXHLevel2" xfId="42"/>
    <cellStyle name="SAPBEXHLevel2 2" xfId="66"/>
    <cellStyle name="SAPBEXHLevel2X" xfId="43"/>
    <cellStyle name="SAPBEXHLevel2X 2" xfId="67"/>
    <cellStyle name="SAPBEXHLevel3" xfId="44"/>
    <cellStyle name="SAPBEXHLevel3 2" xfId="68"/>
    <cellStyle name="SAPBEXHLevel3X" xfId="45"/>
    <cellStyle name="SAPBEXHLevel3X 2" xfId="69"/>
    <cellStyle name="SAPBEXinputData" xfId="46"/>
    <cellStyle name="SAPBEXinputData 2" xfId="70"/>
    <cellStyle name="SAPBEXresData" xfId="47"/>
    <cellStyle name="SAPBEXresDataEmph" xfId="48"/>
    <cellStyle name="SAPBEXresItem" xfId="49"/>
    <cellStyle name="SAPBEXresItemX" xfId="50"/>
    <cellStyle name="SAPBEXstdData" xfId="51"/>
    <cellStyle name="SAPBEXstdDataEmph" xfId="52"/>
    <cellStyle name="SAPBEXstdItem" xfId="53"/>
    <cellStyle name="SAPBEXstdItemX" xfId="54"/>
    <cellStyle name="SAPBEXtitle" xfId="55"/>
    <cellStyle name="SAPBEXtitle 2" xfId="71"/>
    <cellStyle name="SAPBEXundefined" xfId="56"/>
    <cellStyle name="Sheet Title" xfId="57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3333"/>
      <rgbColor rgb="0099FF99"/>
      <rgbColor rgb="000000FF"/>
      <rgbColor rgb="00FFFF00"/>
      <rgbColor rgb="00FF00FF"/>
      <rgbColor rgb="00CDDEE9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87C7C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D4E2EE"/>
      <rgbColor rgb="00EFF6FB"/>
      <rgbColor rgb="00CCFFCC"/>
      <rgbColor rgb="00F5FF7F"/>
      <rgbColor rgb="00DEEAF2"/>
      <rgbColor rgb="00FFBBBB"/>
      <rgbColor rgb="00CC99FF"/>
      <rgbColor rgb="00FFCC99"/>
      <rgbColor rgb="004D6776"/>
      <rgbColor rgb="0033CCCC"/>
      <rgbColor rgb="0060ED84"/>
      <rgbColor rgb="00FFCC33"/>
      <rgbColor rgb="00FFAB1D"/>
      <rgbColor rgb="00FF8800"/>
      <rgbColor rgb="00C4D9E9"/>
      <rgbColor rgb="00969696"/>
      <rgbColor rgb="00003366"/>
      <rgbColor rgb="005BCB77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2406650</xdr:colOff>
      <xdr:row>0</xdr:row>
      <xdr:rowOff>0</xdr:rowOff>
    </xdr:to>
    <xdr:pic macro="[1]!DesignIconClicked">
      <xdr:nvPicPr>
        <xdr:cNvPr id="4" name="BExMBXIKC03TI6ERA3N4HW3IU7NS" hidden="1">
          <a:extLst>
            <a:ext uri="{FF2B5EF4-FFF2-40B4-BE49-F238E27FC236}">
              <a16:creationId xmlns:a16="http://schemas.microsoft.com/office/drawing/2014/main" xmlns="" id="{2CD8400C-9BB1-446B-A48A-AC7D88DC49D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406650" cy="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0</xdr:row>
      <xdr:rowOff>0</xdr:rowOff>
    </xdr:from>
    <xdr:to>
      <xdr:col>2</xdr:col>
      <xdr:colOff>701675</xdr:colOff>
      <xdr:row>0</xdr:row>
      <xdr:rowOff>0</xdr:rowOff>
    </xdr:to>
    <xdr:pic macro="[1]!DesignIconClicked">
      <xdr:nvPicPr>
        <xdr:cNvPr id="6" name="BExSB802ISG9TSYZ9XRLHU3X5WJ0" hidden="1">
          <a:extLst>
            <a:ext uri="{FF2B5EF4-FFF2-40B4-BE49-F238E27FC236}">
              <a16:creationId xmlns:a16="http://schemas.microsoft.com/office/drawing/2014/main" xmlns="" id="{A407021E-0410-41E0-A197-D6A56B200DF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16969" y="0"/>
          <a:ext cx="701675" cy="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3616325</xdr:colOff>
      <xdr:row>12</xdr:row>
      <xdr:rowOff>92075</xdr:rowOff>
    </xdr:to>
    <xdr:pic macro="[1]!DesignIconClicked">
      <xdr:nvPicPr>
        <xdr:cNvPr id="3" name="BExQAJZN48JF9NRCF2JG0TQWLN5A" hidden="1">
          <a:extLst>
            <a:ext uri="{FF2B5EF4-FFF2-40B4-BE49-F238E27FC236}">
              <a16:creationId xmlns:a16="http://schemas.microsoft.com/office/drawing/2014/main" xmlns="" id="{142313D5-7E40-43BF-BDC8-28C463E60B7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0524450" cy="20923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gram%20Files%20(x86)/Common%20Files/SAP%20Shared/BW/BExAnalyzer.xla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x"/>
      <sheetName val="BExStyles"/>
    </sheetNames>
    <definedNames>
      <definedName name="BexGetCellData"/>
      <definedName name="DesignIconClicked"/>
    </defined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>
    <row r="1" spans="1:1" x14ac:dyDescent="0.2">
      <c r="A1">
        <v>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4"/>
  <sheetViews>
    <sheetView showGridLines="0" tabSelected="1" topLeftCell="A2" zoomScale="80" zoomScaleNormal="80" workbookViewId="0">
      <selection activeCell="I24" sqref="I24"/>
    </sheetView>
  </sheetViews>
  <sheetFormatPr baseColWidth="10" defaultColWidth="11.42578125" defaultRowHeight="12.75" x14ac:dyDescent="0.2"/>
  <cols>
    <col min="1" max="1" width="36.28515625" style="1" customWidth="1"/>
    <col min="2" max="2" width="13.5703125" style="1" hidden="1" customWidth="1"/>
    <col min="3" max="3" width="10.7109375" style="1" customWidth="1"/>
    <col min="4" max="4" width="11.85546875" style="1" customWidth="1"/>
    <col min="5" max="5" width="8.5703125" style="1" customWidth="1"/>
    <col min="6" max="6" width="11.140625" style="1" customWidth="1"/>
    <col min="7" max="7" width="9.42578125" style="1" customWidth="1"/>
    <col min="8" max="8" width="14.140625" style="1" customWidth="1"/>
    <col min="9" max="9" width="18.140625" style="1" customWidth="1"/>
    <col min="10" max="10" width="11.85546875" style="1" customWidth="1"/>
    <col min="11" max="11" width="13.140625" style="1" customWidth="1"/>
    <col min="12" max="12" width="16.42578125" style="1" customWidth="1"/>
    <col min="13" max="16384" width="11.42578125" style="1"/>
  </cols>
  <sheetData>
    <row r="1" spans="1:12" s="20" customFormat="1" hidden="1" x14ac:dyDescent="0.2">
      <c r="A1" s="19" t="s">
        <v>14</v>
      </c>
      <c r="C1" s="19" t="s">
        <v>13</v>
      </c>
      <c r="D1" s="20" t="str">
        <f>MID(A1,5,4)</f>
        <v>2022</v>
      </c>
      <c r="E1" s="20" t="str">
        <f>MID(A1,1,3)</f>
        <v>001</v>
      </c>
      <c r="F1" s="20" t="str">
        <f>IF(VALUE(MID(A1,11,3))&gt;12,"012",MID(A1,11,3))</f>
        <v>003</v>
      </c>
      <c r="G1" s="20" t="str">
        <f>IF(E1="001","Enero",IF(E1="002","Febrero",IF(E1="003","Marzo",IF(E1="004","Abril",IF(E1="005","Mayo",IF(E1="006","Junio",IF(E1="007","Julio",IF(E1="008","Agosto",IF(E1="009","Septiembre",IF(E1="010","Octubre",IF(E1="011","Noviembre","Diciembre")))))))))))</f>
        <v>Enero</v>
      </c>
      <c r="H1" s="20" t="str">
        <f>IF(F1="001","Enero",IF(F1="002","Febrero",IF(F1="003","Marzo",IF(F1="004","Abril",IF(F1="005","Mayo",IF(F1="006","Junio",IF(F1="007","Julio",IF(F1="008","Agosto",IF(F1="009","Septiembre",IF(F1="010","Octubre",IF(F1="011","Noviembre","Diciembre")))))))))))</f>
        <v>Marzo</v>
      </c>
    </row>
    <row r="2" spans="1:12" s="18" customFormat="1" x14ac:dyDescent="0.2"/>
    <row r="3" spans="1:12" ht="15.75" x14ac:dyDescent="0.2">
      <c r="A3" s="24" t="s">
        <v>9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</row>
    <row r="4" spans="1:12" ht="15.75" x14ac:dyDescent="0.25">
      <c r="A4" s="25" t="s">
        <v>0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</row>
    <row r="5" spans="1:12" ht="19.5" customHeight="1" x14ac:dyDescent="0.2">
      <c r="A5" s="26" t="s">
        <v>16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</row>
    <row r="6" spans="1:12" x14ac:dyDescent="0.2">
      <c r="A6" s="26" t="s">
        <v>15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</row>
    <row r="7" spans="1:12" ht="105" customHeight="1" x14ac:dyDescent="0.2">
      <c r="A7" s="23" t="s">
        <v>1</v>
      </c>
      <c r="B7" s="23" t="s">
        <v>2</v>
      </c>
      <c r="C7" s="23" t="s">
        <v>3</v>
      </c>
      <c r="D7" s="23" t="s">
        <v>4</v>
      </c>
      <c r="E7" s="23" t="s">
        <v>17</v>
      </c>
      <c r="F7" s="23" t="s">
        <v>5</v>
      </c>
      <c r="G7" s="23" t="s">
        <v>6</v>
      </c>
      <c r="H7" s="23" t="s">
        <v>18</v>
      </c>
      <c r="I7" s="23" t="s">
        <v>7</v>
      </c>
      <c r="J7" s="23" t="s">
        <v>19</v>
      </c>
      <c r="K7" s="23" t="s">
        <v>20</v>
      </c>
      <c r="L7" s="23" t="s">
        <v>21</v>
      </c>
    </row>
    <row r="8" spans="1:12" x14ac:dyDescent="0.2">
      <c r="A8" s="2"/>
      <c r="B8" s="3"/>
      <c r="C8" s="4"/>
      <c r="D8" s="4"/>
      <c r="E8" s="4"/>
      <c r="F8" s="4"/>
      <c r="G8" s="4"/>
      <c r="H8" s="4"/>
      <c r="I8" s="4"/>
      <c r="J8" s="4"/>
      <c r="K8" s="4"/>
      <c r="L8" s="4"/>
    </row>
    <row r="9" spans="1:12" ht="39.75" customHeight="1" x14ac:dyDescent="0.2">
      <c r="A9" s="5" t="s">
        <v>11</v>
      </c>
      <c r="B9" s="6" t="e">
        <v>#REF!</v>
      </c>
      <c r="C9" s="22" t="s">
        <v>10</v>
      </c>
      <c r="D9" s="22" t="s">
        <v>10</v>
      </c>
      <c r="E9" s="22" t="s">
        <v>10</v>
      </c>
      <c r="F9" s="22">
        <v>0</v>
      </c>
      <c r="G9" s="22" t="s">
        <v>10</v>
      </c>
      <c r="H9" s="22">
        <v>0</v>
      </c>
      <c r="I9" s="22">
        <v>0</v>
      </c>
      <c r="J9" s="22">
        <v>0</v>
      </c>
      <c r="K9" s="22">
        <v>0</v>
      </c>
      <c r="L9" s="22">
        <v>0</v>
      </c>
    </row>
    <row r="10" spans="1:12" x14ac:dyDescent="0.2">
      <c r="A10" s="7"/>
      <c r="B10" s="8"/>
      <c r="C10" s="3"/>
      <c r="D10" s="3"/>
      <c r="E10" s="3"/>
      <c r="F10" s="3"/>
      <c r="G10" s="3"/>
      <c r="H10" s="3"/>
      <c r="I10" s="3"/>
      <c r="J10" s="3"/>
      <c r="K10" s="3"/>
      <c r="L10" s="3"/>
    </row>
    <row r="11" spans="1:12" x14ac:dyDescent="0.2">
      <c r="A11" s="5" t="s">
        <v>12</v>
      </c>
      <c r="B11" s="6" t="e">
        <v>#REF!</v>
      </c>
      <c r="C11" s="22" t="s">
        <v>10</v>
      </c>
      <c r="D11" s="22" t="s">
        <v>10</v>
      </c>
      <c r="E11" s="22" t="s">
        <v>10</v>
      </c>
      <c r="F11" s="22">
        <v>0</v>
      </c>
      <c r="G11" s="22" t="s">
        <v>10</v>
      </c>
      <c r="H11" s="21">
        <v>0</v>
      </c>
      <c r="I11" s="21">
        <v>0</v>
      </c>
      <c r="J11" s="21">
        <v>0</v>
      </c>
      <c r="K11" s="21">
        <v>0</v>
      </c>
      <c r="L11" s="21">
        <v>0</v>
      </c>
    </row>
    <row r="12" spans="1:12" x14ac:dyDescent="0.2">
      <c r="A12" s="7"/>
      <c r="B12" s="8"/>
      <c r="C12" s="3"/>
      <c r="D12" s="3"/>
      <c r="E12" s="3"/>
      <c r="F12" s="3"/>
      <c r="G12" s="3"/>
      <c r="H12" s="3"/>
      <c r="I12" s="3"/>
      <c r="J12" s="3"/>
      <c r="K12" s="3"/>
      <c r="L12" s="3"/>
    </row>
    <row r="13" spans="1:12" ht="28.5" customHeight="1" x14ac:dyDescent="0.2">
      <c r="A13" s="5" t="s">
        <v>8</v>
      </c>
      <c r="B13" s="6" t="e">
        <v>#REF!</v>
      </c>
      <c r="C13" s="22" t="s">
        <v>10</v>
      </c>
      <c r="D13" s="22" t="s">
        <v>10</v>
      </c>
      <c r="E13" s="22" t="s">
        <v>10</v>
      </c>
      <c r="F13" s="22">
        <v>0</v>
      </c>
      <c r="G13" s="22" t="s">
        <v>10</v>
      </c>
      <c r="H13" s="22">
        <v>0</v>
      </c>
      <c r="I13" s="22">
        <v>0</v>
      </c>
      <c r="J13" s="22">
        <v>0</v>
      </c>
      <c r="K13" s="22">
        <v>0</v>
      </c>
      <c r="L13" s="22">
        <v>0</v>
      </c>
    </row>
    <row r="14" spans="1:12" ht="13.5" thickBot="1" x14ac:dyDescent="0.25">
      <c r="A14" s="9"/>
      <c r="B14" s="10"/>
      <c r="C14" s="11"/>
      <c r="D14" s="11"/>
      <c r="E14" s="11"/>
      <c r="F14" s="11"/>
      <c r="G14" s="11"/>
      <c r="H14" s="11"/>
      <c r="I14" s="11"/>
      <c r="J14" s="11"/>
      <c r="K14" s="11"/>
      <c r="L14" s="11"/>
    </row>
  </sheetData>
  <mergeCells count="4">
    <mergeCell ref="A3:L3"/>
    <mergeCell ref="A4:L4"/>
    <mergeCell ref="A5:L5"/>
    <mergeCell ref="A6:L6"/>
  </mergeCells>
  <pageMargins left="0.7" right="0.7" top="0.75" bottom="0.75" header="0.3" footer="0.3"/>
  <pageSetup scale="77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zoomScale="80" zoomScaleNormal="80" workbookViewId="0">
      <selection activeCell="A5" sqref="A5"/>
    </sheetView>
  </sheetViews>
  <sheetFormatPr baseColWidth="10" defaultRowHeight="12.75" x14ac:dyDescent="0.2"/>
  <cols>
    <col min="1" max="1" width="61.7109375" bestFit="1" customWidth="1"/>
    <col min="2" max="2" width="22.42578125" bestFit="1" customWidth="1"/>
    <col min="3" max="3" width="42.85546875" bestFit="1" customWidth="1"/>
    <col min="4" max="4" width="24.85546875" bestFit="1" customWidth="1"/>
    <col min="5" max="5" width="32.28515625" bestFit="1" customWidth="1"/>
    <col min="6" max="6" width="18.42578125" bestFit="1" customWidth="1"/>
    <col min="7" max="7" width="55.5703125" bestFit="1" customWidth="1"/>
    <col min="8" max="8" width="56.5703125" bestFit="1" customWidth="1"/>
    <col min="9" max="9" width="39.28515625" bestFit="1" customWidth="1"/>
    <col min="10" max="10" width="49.42578125" bestFit="1" customWidth="1"/>
    <col min="11" max="11" width="54.5703125" bestFit="1" customWidth="1"/>
  </cols>
  <sheetData>
    <row r="1" spans="1:11" x14ac:dyDescent="0.2">
      <c r="A1" s="12"/>
      <c r="B1" s="13" t="str">
        <f>[1]!BexGetCellData("00O2TQ2O5Z7DPRVXKQBNJU662","","DP_1")</f>
        <v>#NV</v>
      </c>
      <c r="C1" s="13" t="str">
        <f>[1]!BexGetCellData("00O2TQ2O5Z7DPRVXKQBNJUCHM","","DP_1")</f>
        <v>#NV</v>
      </c>
      <c r="D1" s="13" t="str">
        <f>[1]!BexGetCellData("00O2TQ2O5Z7DPRVXKQBNJUIT6","","DP_1")</f>
        <v>#NV</v>
      </c>
      <c r="E1" s="13" t="str">
        <f>[1]!BexGetCellData("00O2TQ2O5Z7DPRVY5FDD5UN7R","","DP_1")</f>
        <v>#NV</v>
      </c>
      <c r="F1" s="13" t="str">
        <f>[1]!BexGetCellData("00O2TQ2O5Z7DPRVY5FDD5UTJB","","DP_1")</f>
        <v>#NV</v>
      </c>
      <c r="G1" s="13" t="str">
        <f>[1]!BexGetCellData("00O2TQ2O5Z7DPRVY5FDD5UZUV","","DP_1")</f>
        <v>#NV</v>
      </c>
      <c r="H1" s="13" t="str">
        <f>[1]!BexGetCellData("00O2TQ2O5Z7DPRVY7U41JWBNV","","DP_1")</f>
        <v>#NV</v>
      </c>
      <c r="I1" s="13" t="str">
        <f>[1]!BexGetCellData("00O2TQ2O5Z7DPRW4O8D9I8DNQ","","DP_1")</f>
        <v>#NV</v>
      </c>
      <c r="J1" s="13" t="str">
        <f>[1]!BexGetCellData("00O2TQ2O5Z7DPRW4WWW30XA2S","","DP_1")</f>
        <v>#NV</v>
      </c>
      <c r="K1" s="13" t="str">
        <f>[1]!BexGetCellData("00O2TQ2O5Z7DPRW5TUV31KJOZ","","DP_1")</f>
        <v>#NV</v>
      </c>
    </row>
    <row r="2" spans="1:11" x14ac:dyDescent="0.2">
      <c r="A2" s="15" t="str">
        <f>[1]!BexGetCellData("","00O2TQ2O5Z7DPRVWOC8QXK3TB","DP_1")</f>
        <v>#NV</v>
      </c>
      <c r="B2" s="14">
        <f>[1]!BexGetCellData("00O2TQ2O5Z7DPRVXKQBNJU662","00O2TQ2O5Z7DPRVWOC8QXK3TB","DP_1")</f>
        <v>0</v>
      </c>
      <c r="C2" s="14">
        <f>[1]!BexGetCellData("00O2TQ2O5Z7DPRVXKQBNJUCHM","00O2TQ2O5Z7DPRVWOC8QXK3TB","DP_1")</f>
        <v>0</v>
      </c>
      <c r="D2" s="14">
        <f>[1]!BexGetCellData("00O2TQ2O5Z7DPRVXKQBNJUIT6","00O2TQ2O5Z7DPRVWOC8QXK3TB","DP_1")</f>
        <v>0</v>
      </c>
      <c r="E2" s="14">
        <f>[1]!BexGetCellData("00O2TQ2O5Z7DPRVY5FDD5UN7R","00O2TQ2O5Z7DPRVWOC8QXK3TB","DP_1")</f>
        <v>0</v>
      </c>
      <c r="F2" s="14">
        <f>[1]!BexGetCellData("00O2TQ2O5Z7DPRVY5FDD5UTJB","00O2TQ2O5Z7DPRVWOC8QXK3TB","DP_1")</f>
        <v>0</v>
      </c>
      <c r="G2" s="14">
        <f>[1]!BexGetCellData("00O2TQ2O5Z7DPRVY5FDD5UZUV","00O2TQ2O5Z7DPRVWOC8QXK3TB","DP_1")</f>
        <v>0</v>
      </c>
      <c r="H2" s="14">
        <f>[1]!BexGetCellData("00O2TQ2O5Z7DPRVY7U41JWBNV","00O2TQ2O5Z7DPRVWOC8QXK3TB","DP_1")</f>
        <v>0</v>
      </c>
      <c r="I2" s="14">
        <f>[1]!BexGetCellData("00O2TQ2O5Z7DPRW4O8D9I8DNQ","00O2TQ2O5Z7DPRVWOC8QXK3TB","DP_1")</f>
        <v>0</v>
      </c>
      <c r="J2" s="14">
        <f>[1]!BexGetCellData("00O2TQ2O5Z7DPRW4WWW30XA2S","00O2TQ2O5Z7DPRVWOC8QXK3TB","DP_1")</f>
        <v>0</v>
      </c>
      <c r="K2" s="14">
        <f>[1]!BexGetCellData("00O2TQ2O5Z7DPRW5TUV31KJOZ","00O2TQ2O5Z7DPRVWOC8QXK3TB","DP_1")</f>
        <v>0</v>
      </c>
    </row>
    <row r="3" spans="1:11" x14ac:dyDescent="0.2">
      <c r="A3" s="16" t="str">
        <f>[1]!BexGetCellData("","00O2TQ2O5Z7DPRVWOC8QXKA4V","DP_1")</f>
        <v>#NV</v>
      </c>
      <c r="B3" s="14">
        <f>[1]!BexGetCellData("00O2TQ2O5Z7DPRVXKQBNJU662","00O2TQ2O5Z7DPRVWOC8QXKA4V","DP_1")</f>
        <v>0</v>
      </c>
      <c r="C3" s="14">
        <f>[1]!BexGetCellData("00O2TQ2O5Z7DPRVXKQBNJUCHM","00O2TQ2O5Z7DPRVWOC8QXKA4V","DP_1")</f>
        <v>0</v>
      </c>
      <c r="D3" s="14">
        <f>[1]!BexGetCellData("00O2TQ2O5Z7DPRVXKQBNJUIT6","00O2TQ2O5Z7DPRVWOC8QXKA4V","DP_1")</f>
        <v>0</v>
      </c>
      <c r="E3" s="14">
        <f>[1]!BexGetCellData("00O2TQ2O5Z7DPRVY5FDD5UN7R","00O2TQ2O5Z7DPRVWOC8QXKA4V","DP_1")</f>
        <v>0</v>
      </c>
      <c r="F3" s="14">
        <f>[1]!BexGetCellData("00O2TQ2O5Z7DPRVY5FDD5UTJB","00O2TQ2O5Z7DPRVWOC8QXKA4V","DP_1")</f>
        <v>0</v>
      </c>
      <c r="G3" s="14">
        <f>[1]!BexGetCellData("00O2TQ2O5Z7DPRVY5FDD5UZUV","00O2TQ2O5Z7DPRVWOC8QXKA4V","DP_1")</f>
        <v>0</v>
      </c>
      <c r="H3" s="14">
        <f>[1]!BexGetCellData("00O2TQ2O5Z7DPRVY7U41JWBNV","00O2TQ2O5Z7DPRVWOC8QXKA4V","DP_1")</f>
        <v>0</v>
      </c>
      <c r="I3" s="14">
        <f>[1]!BexGetCellData("00O2TQ2O5Z7DPRW4O8D9I8DNQ","00O2TQ2O5Z7DPRVWOC8QXKA4V","DP_1")</f>
        <v>0</v>
      </c>
      <c r="J3" s="14">
        <f>[1]!BexGetCellData("00O2TQ2O5Z7DPRW4WWW30XA2S","00O2TQ2O5Z7DPRVWOC8QXKA4V","DP_1")</f>
        <v>0</v>
      </c>
      <c r="K3" s="14">
        <f>[1]!BexGetCellData("00O2TQ2O5Z7DPRW5TUV31KJOZ","00O2TQ2O5Z7DPRVWOC8QXKA4V","DP_1")</f>
        <v>0</v>
      </c>
    </row>
    <row r="4" spans="1:11" x14ac:dyDescent="0.2">
      <c r="A4" s="17" t="str">
        <f>[1]!BexGetCellData("","00O2TQ2O5Z7DPRVWOC8QXKGGF","DP_1")</f>
        <v>#NV</v>
      </c>
      <c r="B4" s="14">
        <f>[1]!BexGetCellData("00O2TQ2O5Z7DPRVXKQBNJU662","00O2TQ2O5Z7DPRVWOC8QXKGGF","DP_1")</f>
        <v>0</v>
      </c>
      <c r="C4" s="14">
        <f>[1]!BexGetCellData("00O2TQ2O5Z7DPRVXKQBNJUCHM","00O2TQ2O5Z7DPRVWOC8QXKGGF","DP_1")</f>
        <v>0</v>
      </c>
      <c r="D4" s="14">
        <f>[1]!BexGetCellData("00O2TQ2O5Z7DPRVXKQBNJUIT6","00O2TQ2O5Z7DPRVWOC8QXKGGF","DP_1")</f>
        <v>0</v>
      </c>
      <c r="E4" s="14">
        <f>[1]!BexGetCellData("00O2TQ2O5Z7DPRVY5FDD5UN7R","00O2TQ2O5Z7DPRVWOC8QXKGGF","DP_1")</f>
        <v>0</v>
      </c>
      <c r="F4" s="14">
        <f>[1]!BexGetCellData("00O2TQ2O5Z7DPRVY5FDD5UTJB","00O2TQ2O5Z7DPRVWOC8QXKGGF","DP_1")</f>
        <v>0</v>
      </c>
      <c r="G4" s="14">
        <f>[1]!BexGetCellData("00O2TQ2O5Z7DPRVY5FDD5UZUV","00O2TQ2O5Z7DPRVWOC8QXKGGF","DP_1")</f>
        <v>0</v>
      </c>
      <c r="H4" s="14">
        <f>[1]!BexGetCellData("00O2TQ2O5Z7DPRVY7U41JWBNV","00O2TQ2O5Z7DPRVWOC8QXKGGF","DP_1")</f>
        <v>0</v>
      </c>
      <c r="I4" s="14">
        <f>[1]!BexGetCellData("00O2TQ2O5Z7DPRW4O8D9I8DNQ","00O2TQ2O5Z7DPRVWOC8QXKGGF","DP_1")</f>
        <v>0</v>
      </c>
      <c r="J4" s="14">
        <f>[1]!BexGetCellData("00O2TQ2O5Z7DPRW4WWW30XA2S","00O2TQ2O5Z7DPRVWOC8QXKGGF","DP_1")</f>
        <v>0</v>
      </c>
      <c r="K4" s="14">
        <f>[1]!BexGetCellData("00O2TQ2O5Z7DPRW5TUV31KJOZ","00O2TQ2O5Z7DPRVWOC8QXKGGF","DP_1")</f>
        <v>0</v>
      </c>
    </row>
    <row r="5" spans="1:11" x14ac:dyDescent="0.2">
      <c r="A5" s="17" t="str">
        <f>[1]!BexGetCellData("","00O2TQ2O5Z7DPRVWOC8QXKMRZ","DP_1")</f>
        <v>#NV</v>
      </c>
      <c r="B5" s="14">
        <f>[1]!BexGetCellData("00O2TQ2O5Z7DPRVXKQBNJU662","00O2TQ2O5Z7DPRVWOC8QXKMRZ","DP_1")</f>
        <v>0</v>
      </c>
      <c r="C5" s="14">
        <f>[1]!BexGetCellData("00O2TQ2O5Z7DPRVXKQBNJUCHM","00O2TQ2O5Z7DPRVWOC8QXKMRZ","DP_1")</f>
        <v>0</v>
      </c>
      <c r="D5" s="14">
        <f>[1]!BexGetCellData("00O2TQ2O5Z7DPRVXKQBNJUIT6","00O2TQ2O5Z7DPRVWOC8QXKMRZ","DP_1")</f>
        <v>0</v>
      </c>
      <c r="E5" s="14">
        <f>[1]!BexGetCellData("00O2TQ2O5Z7DPRVY5FDD5UN7R","00O2TQ2O5Z7DPRVWOC8QXKMRZ","DP_1")</f>
        <v>0</v>
      </c>
      <c r="F5" s="14">
        <f>[1]!BexGetCellData("00O2TQ2O5Z7DPRVY5FDD5UTJB","00O2TQ2O5Z7DPRVWOC8QXKMRZ","DP_1")</f>
        <v>0</v>
      </c>
      <c r="G5" s="14">
        <f>[1]!BexGetCellData("00O2TQ2O5Z7DPRVY5FDD5UZUV","00O2TQ2O5Z7DPRVWOC8QXKMRZ","DP_1")</f>
        <v>0</v>
      </c>
      <c r="H5" s="14">
        <f>[1]!BexGetCellData("00O2TQ2O5Z7DPRVY7U41JWBNV","00O2TQ2O5Z7DPRVWOC8QXKMRZ","DP_1")</f>
        <v>0</v>
      </c>
      <c r="I5" s="14">
        <f>[1]!BexGetCellData("00O2TQ2O5Z7DPRW4O8D9I8DNQ","00O2TQ2O5Z7DPRVWOC8QXKMRZ","DP_1")</f>
        <v>0</v>
      </c>
      <c r="J5" s="14">
        <f>[1]!BexGetCellData("00O2TQ2O5Z7DPRW4WWW30XA2S","00O2TQ2O5Z7DPRVWOC8QXKMRZ","DP_1")</f>
        <v>0</v>
      </c>
      <c r="K5" s="14">
        <f>[1]!BexGetCellData("00O2TQ2O5Z7DPRW5TUV31KJOZ","00O2TQ2O5Z7DPRVWOC8QXKMRZ","DP_1")</f>
        <v>0</v>
      </c>
    </row>
    <row r="6" spans="1:11" x14ac:dyDescent="0.2">
      <c r="A6" s="17" t="str">
        <f>[1]!BexGetCellData("","00O2TQ2O5Z7DPRVWOC8QXKT3J","DP_1")</f>
        <v>#NV</v>
      </c>
      <c r="B6" s="14">
        <f>[1]!BexGetCellData("00O2TQ2O5Z7DPRVXKQBNJU662","00O2TQ2O5Z7DPRVWOC8QXKT3J","DP_1")</f>
        <v>0</v>
      </c>
      <c r="C6" s="14">
        <f>[1]!BexGetCellData("00O2TQ2O5Z7DPRVXKQBNJUCHM","00O2TQ2O5Z7DPRVWOC8QXKT3J","DP_1")</f>
        <v>0</v>
      </c>
      <c r="D6" s="14">
        <f>[1]!BexGetCellData("00O2TQ2O5Z7DPRVXKQBNJUIT6","00O2TQ2O5Z7DPRVWOC8QXKT3J","DP_1")</f>
        <v>0</v>
      </c>
      <c r="E6" s="14">
        <f>[1]!BexGetCellData("00O2TQ2O5Z7DPRVY5FDD5UN7R","00O2TQ2O5Z7DPRVWOC8QXKT3J","DP_1")</f>
        <v>0</v>
      </c>
      <c r="F6" s="14">
        <f>[1]!BexGetCellData("00O2TQ2O5Z7DPRVY5FDD5UTJB","00O2TQ2O5Z7DPRVWOC8QXKT3J","DP_1")</f>
        <v>0</v>
      </c>
      <c r="G6" s="14">
        <f>[1]!BexGetCellData("00O2TQ2O5Z7DPRVY5FDD5UZUV","00O2TQ2O5Z7DPRVWOC8QXKT3J","DP_1")</f>
        <v>0</v>
      </c>
      <c r="H6" s="14">
        <f>[1]!BexGetCellData("00O2TQ2O5Z7DPRVY7U41JWBNV","00O2TQ2O5Z7DPRVWOC8QXKT3J","DP_1")</f>
        <v>0</v>
      </c>
      <c r="I6" s="14">
        <f>[1]!BexGetCellData("00O2TQ2O5Z7DPRW4O8D9I8DNQ","00O2TQ2O5Z7DPRVWOC8QXKT3J","DP_1")</f>
        <v>0</v>
      </c>
      <c r="J6" s="14">
        <f>[1]!BexGetCellData("00O2TQ2O5Z7DPRW4WWW30XA2S","00O2TQ2O5Z7DPRVWOC8QXKT3J","DP_1")</f>
        <v>0</v>
      </c>
      <c r="K6" s="14">
        <f>[1]!BexGetCellData("00O2TQ2O5Z7DPRW5TUV31KJOZ","00O2TQ2O5Z7DPRVWOC8QXKT3J","DP_1")</f>
        <v>0</v>
      </c>
    </row>
    <row r="7" spans="1:11" x14ac:dyDescent="0.2">
      <c r="A7" s="17" t="str">
        <f>[1]!BexGetCellData("","00O2TQ2O5Z7DPRVX650CJDZTC","DP_1")</f>
        <v>#NV</v>
      </c>
      <c r="B7" s="14">
        <f>[1]!BexGetCellData("00O2TQ2O5Z7DPRVXKQBNJU662","00O2TQ2O5Z7DPRVX650CJDZTC","DP_1")</f>
        <v>0</v>
      </c>
      <c r="C7" s="14">
        <f>[1]!BexGetCellData("00O2TQ2O5Z7DPRVXKQBNJUCHM","00O2TQ2O5Z7DPRVX650CJDZTC","DP_1")</f>
        <v>0</v>
      </c>
      <c r="D7" s="14">
        <f>[1]!BexGetCellData("00O2TQ2O5Z7DPRVXKQBNJUIT6","00O2TQ2O5Z7DPRVX650CJDZTC","DP_1")</f>
        <v>0</v>
      </c>
      <c r="E7" s="14">
        <f>[1]!BexGetCellData("00O2TQ2O5Z7DPRVY5FDD5UN7R","00O2TQ2O5Z7DPRVX650CJDZTC","DP_1")</f>
        <v>0</v>
      </c>
      <c r="F7" s="14">
        <f>[1]!BexGetCellData("00O2TQ2O5Z7DPRVY5FDD5UTJB","00O2TQ2O5Z7DPRVX650CJDZTC","DP_1")</f>
        <v>0</v>
      </c>
      <c r="G7" s="14">
        <f>[1]!BexGetCellData("00O2TQ2O5Z7DPRVY5FDD5UZUV","00O2TQ2O5Z7DPRVX650CJDZTC","DP_1")</f>
        <v>0</v>
      </c>
      <c r="H7" s="14">
        <f>[1]!BexGetCellData("00O2TQ2O5Z7DPRVY7U41JWBNV","00O2TQ2O5Z7DPRVX650CJDZTC","DP_1")</f>
        <v>0</v>
      </c>
      <c r="I7" s="14">
        <f>[1]!BexGetCellData("00O2TQ2O5Z7DPRW4O8D9I8DNQ","00O2TQ2O5Z7DPRVX650CJDZTC","DP_1")</f>
        <v>0</v>
      </c>
      <c r="J7" s="14">
        <f>[1]!BexGetCellData("00O2TQ2O5Z7DPRW4WWW30XA2S","00O2TQ2O5Z7DPRVX650CJDZTC","DP_1")</f>
        <v>0</v>
      </c>
      <c r="K7" s="14">
        <f>[1]!BexGetCellData("00O2TQ2O5Z7DPRW5TUV31KJOZ","00O2TQ2O5Z7DPRVX650CJDZTC","DP_1")</f>
        <v>0</v>
      </c>
    </row>
    <row r="8" spans="1:11" x14ac:dyDescent="0.2">
      <c r="A8" s="16" t="str">
        <f>[1]!BexGetCellData("","00O2TQ2O5Z7DPRVX6YM5NGL1S","DP_1")</f>
        <v>#NV</v>
      </c>
      <c r="B8" s="14">
        <f>[1]!BexGetCellData("00O2TQ2O5Z7DPRVXKQBNJU662","00O2TQ2O5Z7DPRVX6YM5NGL1S","DP_1")</f>
        <v>0</v>
      </c>
      <c r="C8" s="14">
        <f>[1]!BexGetCellData("00O2TQ2O5Z7DPRVXKQBNJUCHM","00O2TQ2O5Z7DPRVX6YM5NGL1S","DP_1")</f>
        <v>0</v>
      </c>
      <c r="D8" s="14">
        <f>[1]!BexGetCellData("00O2TQ2O5Z7DPRVXKQBNJUIT6","00O2TQ2O5Z7DPRVX6YM5NGL1S","DP_1")</f>
        <v>0</v>
      </c>
      <c r="E8" s="14">
        <f>[1]!BexGetCellData("00O2TQ2O5Z7DPRVY5FDD5UN7R","00O2TQ2O5Z7DPRVX6YM5NGL1S","DP_1")</f>
        <v>0</v>
      </c>
      <c r="F8" s="14">
        <f>[1]!BexGetCellData("00O2TQ2O5Z7DPRVY5FDD5UTJB","00O2TQ2O5Z7DPRVX6YM5NGL1S","DP_1")</f>
        <v>0</v>
      </c>
      <c r="G8" s="14">
        <f>[1]!BexGetCellData("00O2TQ2O5Z7DPRVY5FDD5UZUV","00O2TQ2O5Z7DPRVX6YM5NGL1S","DP_1")</f>
        <v>0</v>
      </c>
      <c r="H8" s="14">
        <f>[1]!BexGetCellData("00O2TQ2O5Z7DPRVY7U41JWBNV","00O2TQ2O5Z7DPRVX6YM5NGL1S","DP_1")</f>
        <v>0</v>
      </c>
      <c r="I8" s="14">
        <f>[1]!BexGetCellData("00O2TQ2O5Z7DPRW4O8D9I8DNQ","00O2TQ2O5Z7DPRVX6YM5NGL1S","DP_1")</f>
        <v>0</v>
      </c>
      <c r="J8" s="14">
        <f>[1]!BexGetCellData("00O2TQ2O5Z7DPRW4WWW30XA2S","00O2TQ2O5Z7DPRVX6YM5NGL1S","DP_1")</f>
        <v>0</v>
      </c>
      <c r="K8" s="14">
        <f>[1]!BexGetCellData("00O2TQ2O5Z7DPRW5TUV31KJOZ","00O2TQ2O5Z7DPRVX6YM5NGL1S","DP_1")</f>
        <v>0</v>
      </c>
    </row>
    <row r="9" spans="1:11" x14ac:dyDescent="0.2">
      <c r="A9" s="17" t="str">
        <f>[1]!BexGetCellData("","00O2TQ2O5Z7DPRVXBDTAMX2MY","DP_1")</f>
        <v>#NV</v>
      </c>
      <c r="B9" s="14">
        <f>[1]!BexGetCellData("00O2TQ2O5Z7DPRVXKQBNJU662","00O2TQ2O5Z7DPRVXBDTAMX2MY","DP_1")</f>
        <v>0</v>
      </c>
      <c r="C9" s="14">
        <f>[1]!BexGetCellData("00O2TQ2O5Z7DPRVXKQBNJUCHM","00O2TQ2O5Z7DPRVXBDTAMX2MY","DP_1")</f>
        <v>0</v>
      </c>
      <c r="D9" s="14">
        <f>[1]!BexGetCellData("00O2TQ2O5Z7DPRVXKQBNJUIT6","00O2TQ2O5Z7DPRVXBDTAMX2MY","DP_1")</f>
        <v>0</v>
      </c>
      <c r="E9" s="14">
        <f>[1]!BexGetCellData("00O2TQ2O5Z7DPRVY5FDD5UN7R","00O2TQ2O5Z7DPRVXBDTAMX2MY","DP_1")</f>
        <v>0</v>
      </c>
      <c r="F9" s="14">
        <f>[1]!BexGetCellData("00O2TQ2O5Z7DPRVY5FDD5UTJB","00O2TQ2O5Z7DPRVXBDTAMX2MY","DP_1")</f>
        <v>0</v>
      </c>
      <c r="G9" s="14">
        <f>[1]!BexGetCellData("00O2TQ2O5Z7DPRVY5FDD5UZUV","00O2TQ2O5Z7DPRVXBDTAMX2MY","DP_1")</f>
        <v>0</v>
      </c>
      <c r="H9" s="14">
        <f>[1]!BexGetCellData("00O2TQ2O5Z7DPRVY7U41JWBNV","00O2TQ2O5Z7DPRVXBDTAMX2MY","DP_1")</f>
        <v>0</v>
      </c>
      <c r="I9" s="14">
        <f>[1]!BexGetCellData("00O2TQ2O5Z7DPRW4O8D9I8DNQ","00O2TQ2O5Z7DPRVXBDTAMX2MY","DP_1")</f>
        <v>0</v>
      </c>
      <c r="J9" s="14">
        <f>[1]!BexGetCellData("00O2TQ2O5Z7DPRW4WWW30XA2S","00O2TQ2O5Z7DPRVXBDTAMX2MY","DP_1")</f>
        <v>0</v>
      </c>
      <c r="K9" s="14">
        <f>[1]!BexGetCellData("00O2TQ2O5Z7DPRW5TUV31KJOZ","00O2TQ2O5Z7DPRVXBDTAMX2MY","DP_1")</f>
        <v>0</v>
      </c>
    </row>
    <row r="10" spans="1:11" x14ac:dyDescent="0.2">
      <c r="A10" s="17" t="str">
        <f>[1]!BexGetCellData("","00O2TQ2O5Z7DPRVXBDTAMX8YI","DP_1")</f>
        <v>#NV</v>
      </c>
      <c r="B10" s="14">
        <f>[1]!BexGetCellData("00O2TQ2O5Z7DPRVXKQBNJU662","00O2TQ2O5Z7DPRVXBDTAMX8YI","DP_1")</f>
        <v>0</v>
      </c>
      <c r="C10" s="14">
        <f>[1]!BexGetCellData("00O2TQ2O5Z7DPRVXKQBNJUCHM","00O2TQ2O5Z7DPRVXBDTAMX8YI","DP_1")</f>
        <v>0</v>
      </c>
      <c r="D10" s="14">
        <f>[1]!BexGetCellData("00O2TQ2O5Z7DPRVXKQBNJUIT6","00O2TQ2O5Z7DPRVXBDTAMX8YI","DP_1")</f>
        <v>0</v>
      </c>
      <c r="E10" s="14">
        <f>[1]!BexGetCellData("00O2TQ2O5Z7DPRVY5FDD5UN7R","00O2TQ2O5Z7DPRVXBDTAMX8YI","DP_1")</f>
        <v>0</v>
      </c>
      <c r="F10" s="14">
        <f>[1]!BexGetCellData("00O2TQ2O5Z7DPRVY5FDD5UTJB","00O2TQ2O5Z7DPRVXBDTAMX8YI","DP_1")</f>
        <v>0</v>
      </c>
      <c r="G10" s="14">
        <f>[1]!BexGetCellData("00O2TQ2O5Z7DPRVY5FDD5UZUV","00O2TQ2O5Z7DPRVXBDTAMX8YI","DP_1")</f>
        <v>0</v>
      </c>
      <c r="H10" s="14">
        <f>[1]!BexGetCellData("00O2TQ2O5Z7DPRVY7U41JWBNV","00O2TQ2O5Z7DPRVXBDTAMX8YI","DP_1")</f>
        <v>0</v>
      </c>
      <c r="I10" s="14">
        <f>[1]!BexGetCellData("00O2TQ2O5Z7DPRW4O8D9I8DNQ","00O2TQ2O5Z7DPRVXBDTAMX8YI","DP_1")</f>
        <v>0</v>
      </c>
      <c r="J10" s="14">
        <f>[1]!BexGetCellData("00O2TQ2O5Z7DPRW4WWW30XA2S","00O2TQ2O5Z7DPRVXBDTAMX8YI","DP_1")</f>
        <v>0</v>
      </c>
      <c r="K10" s="14">
        <f>[1]!BexGetCellData("00O2TQ2O5Z7DPRW5TUV31KJOZ","00O2TQ2O5Z7DPRVXBDTAMX8YI","DP_1")</f>
        <v>0</v>
      </c>
    </row>
    <row r="11" spans="1:11" x14ac:dyDescent="0.2">
      <c r="A11" s="17" t="str">
        <f>[1]!BexGetCellData("","00O2TQ2O5Z7DPRVXBDTAMXFA2","DP_1")</f>
        <v>#NV</v>
      </c>
      <c r="B11" s="14">
        <f>[1]!BexGetCellData("00O2TQ2O5Z7DPRVXKQBNJU662","00O2TQ2O5Z7DPRVXBDTAMXFA2","DP_1")</f>
        <v>0</v>
      </c>
      <c r="C11" s="14">
        <f>[1]!BexGetCellData("00O2TQ2O5Z7DPRVXKQBNJUCHM","00O2TQ2O5Z7DPRVXBDTAMXFA2","DP_1")</f>
        <v>0</v>
      </c>
      <c r="D11" s="14">
        <f>[1]!BexGetCellData("00O2TQ2O5Z7DPRVXKQBNJUIT6","00O2TQ2O5Z7DPRVXBDTAMXFA2","DP_1")</f>
        <v>0</v>
      </c>
      <c r="E11" s="14">
        <f>[1]!BexGetCellData("00O2TQ2O5Z7DPRVY5FDD5UN7R","00O2TQ2O5Z7DPRVXBDTAMXFA2","DP_1")</f>
        <v>0</v>
      </c>
      <c r="F11" s="14">
        <f>[1]!BexGetCellData("00O2TQ2O5Z7DPRVY5FDD5UTJB","00O2TQ2O5Z7DPRVXBDTAMXFA2","DP_1")</f>
        <v>0</v>
      </c>
      <c r="G11" s="14">
        <f>[1]!BexGetCellData("00O2TQ2O5Z7DPRVY5FDD5UZUV","00O2TQ2O5Z7DPRVXBDTAMXFA2","DP_1")</f>
        <v>0</v>
      </c>
      <c r="H11" s="14">
        <f>[1]!BexGetCellData("00O2TQ2O5Z7DPRVY7U41JWBNV","00O2TQ2O5Z7DPRVXBDTAMXFA2","DP_1")</f>
        <v>0</v>
      </c>
      <c r="I11" s="14">
        <f>[1]!BexGetCellData("00O2TQ2O5Z7DPRW4O8D9I8DNQ","00O2TQ2O5Z7DPRVXBDTAMXFA2","DP_1")</f>
        <v>0</v>
      </c>
      <c r="J11" s="14">
        <f>[1]!BexGetCellData("00O2TQ2O5Z7DPRW4WWW30XA2S","00O2TQ2O5Z7DPRVXBDTAMXFA2","DP_1")</f>
        <v>0</v>
      </c>
      <c r="K11" s="14">
        <f>[1]!BexGetCellData("00O2TQ2O5Z7DPRW5TUV31KJOZ","00O2TQ2O5Z7DPRVXBDTAMXFA2","DP_1")</f>
        <v>0</v>
      </c>
    </row>
    <row r="12" spans="1:11" x14ac:dyDescent="0.2">
      <c r="A12" s="17" t="str">
        <f>[1]!BexGetCellData("","00O2TQ2O5Z7DPRVX8RH3LQK5U","DP_1")</f>
        <v>#NV</v>
      </c>
      <c r="B12" s="14">
        <f>[1]!BexGetCellData("00O2TQ2O5Z7DPRVXKQBNJU662","00O2TQ2O5Z7DPRVX8RH3LQK5U","DP_1")</f>
        <v>0</v>
      </c>
      <c r="C12" s="14">
        <f>[1]!BexGetCellData("00O2TQ2O5Z7DPRVXKQBNJUCHM","00O2TQ2O5Z7DPRVX8RH3LQK5U","DP_1")</f>
        <v>0</v>
      </c>
      <c r="D12" s="14">
        <f>[1]!BexGetCellData("00O2TQ2O5Z7DPRVXKQBNJUIT6","00O2TQ2O5Z7DPRVX8RH3LQK5U","DP_1")</f>
        <v>0</v>
      </c>
      <c r="E12" s="14">
        <f>[1]!BexGetCellData("00O2TQ2O5Z7DPRVY5FDD5UN7R","00O2TQ2O5Z7DPRVX8RH3LQK5U","DP_1")</f>
        <v>0</v>
      </c>
      <c r="F12" s="14">
        <f>[1]!BexGetCellData("00O2TQ2O5Z7DPRVY5FDD5UTJB","00O2TQ2O5Z7DPRVX8RH3LQK5U","DP_1")</f>
        <v>0</v>
      </c>
      <c r="G12" s="14">
        <f>[1]!BexGetCellData("00O2TQ2O5Z7DPRVY5FDD5UZUV","00O2TQ2O5Z7DPRVX8RH3LQK5U","DP_1")</f>
        <v>0</v>
      </c>
      <c r="H12" s="14">
        <f>[1]!BexGetCellData("00O2TQ2O5Z7DPRVY7U41JWBNV","00O2TQ2O5Z7DPRVX8RH3LQK5U","DP_1")</f>
        <v>0</v>
      </c>
      <c r="I12" s="14">
        <f>[1]!BexGetCellData("00O2TQ2O5Z7DPRW4O8D9I8DNQ","00O2TQ2O5Z7DPRVX8RH3LQK5U","DP_1")</f>
        <v>0</v>
      </c>
      <c r="J12" s="14">
        <f>[1]!BexGetCellData("00O2TQ2O5Z7DPRW4WWW30XA2S","00O2TQ2O5Z7DPRVX8RH3LQK5U","DP_1")</f>
        <v>0</v>
      </c>
      <c r="K12" s="14">
        <f>[1]!BexGetCellData("00O2TQ2O5Z7DPRW5TUV31KJOZ","00O2TQ2O5Z7DPRVX8RH3LQK5U","DP_1")</f>
        <v>0</v>
      </c>
    </row>
    <row r="13" spans="1:11" x14ac:dyDescent="0.2">
      <c r="A13" s="16" t="str">
        <f>[1]!BexGetCellData("","00O2TQ2O5Z7DPRVX7JZOAUJRK","DP_1")</f>
        <v>#NV</v>
      </c>
      <c r="B13" s="14">
        <f>[1]!BexGetCellData("00O2TQ2O5Z7DPRVXKQBNJU662","00O2TQ2O5Z7DPRVX7JZOAUJRK","DP_1")</f>
        <v>0</v>
      </c>
      <c r="C13" s="14">
        <f>[1]!BexGetCellData("00O2TQ2O5Z7DPRVXKQBNJUCHM","00O2TQ2O5Z7DPRVX7JZOAUJRK","DP_1")</f>
        <v>0</v>
      </c>
      <c r="D13" s="14">
        <f>[1]!BexGetCellData("00O2TQ2O5Z7DPRVXKQBNJUIT6","00O2TQ2O5Z7DPRVX7JZOAUJRK","DP_1")</f>
        <v>0</v>
      </c>
      <c r="E13" s="14">
        <f>[1]!BexGetCellData("00O2TQ2O5Z7DPRVY5FDD5UN7R","00O2TQ2O5Z7DPRVX7JZOAUJRK","DP_1")</f>
        <v>0</v>
      </c>
      <c r="F13" s="14">
        <f>[1]!BexGetCellData("00O2TQ2O5Z7DPRVY5FDD5UTJB","00O2TQ2O5Z7DPRVX7JZOAUJRK","DP_1")</f>
        <v>0</v>
      </c>
      <c r="G13" s="14">
        <f>[1]!BexGetCellData("00O2TQ2O5Z7DPRVY5FDD5UZUV","00O2TQ2O5Z7DPRVX7JZOAUJRK","DP_1")</f>
        <v>0</v>
      </c>
      <c r="H13" s="14">
        <f>[1]!BexGetCellData("00O2TQ2O5Z7DPRVY7U41JWBNV","00O2TQ2O5Z7DPRVX7JZOAUJRK","DP_1")</f>
        <v>0</v>
      </c>
      <c r="I13" s="14">
        <f>[1]!BexGetCellData("00O2TQ2O5Z7DPRW4O8D9I8DNQ","00O2TQ2O5Z7DPRVX7JZOAUJRK","DP_1")</f>
        <v>0</v>
      </c>
      <c r="J13" s="14">
        <f>[1]!BexGetCellData("00O2TQ2O5Z7DPRW4WWW30XA2S","00O2TQ2O5Z7DPRVX7JZOAUJRK","DP_1")</f>
        <v>0</v>
      </c>
      <c r="K13" s="14">
        <f>[1]!BexGetCellData("00O2TQ2O5Z7DPRW5TUV31KJOZ","00O2TQ2O5Z7DPRVX7JZOAUJRK","DP_1")</f>
        <v>0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p p l i c a t i o n   x m l n s = " h t t p : / / w w w . s a p . c o m / i p / b i / b e x a n a l y z e r / e x c e l / a p p l i c a t i o n " > H 4 s I A A A A A A A E A O 1 d 3 X L i u L a + P 1 X n H V w 5 U 7 t 6 a q b B h h C S b I c p Y Q s Q + A 9 L J p A b F 5 2 4 0 + x N o I u Q 6 e 6 5 2 u 9 w r s 5 D z N W 5 O 7 f z J v t J j i Q b Y o i b I E P v n 7 Z S 1 S A t l p a l T 0 t r L S 0 J W v / l 8 8 N U + T V a P E 7 m s 6 s T r a S e K N H s d n 4 3 m d 1 f n T w t 3 7 / V z k 5 + a e g e a E O F s s 4 e L z 8 / T q 5 O P i y X H y / L 5 U + f P p U + V U v z x X 2 5 o q p a e W h b + P Z D 9 D B + O 5 k 9 L s e z 2 + h k 3 e r u 9 V Y n 8 Y M c t 6 H q 5 a S k D 6 C P k e s 0 N L 2 8 K u o + H C B e o n z r s m 5 C b P j I I 6 x S L S l o 9 n 6 + e I g U M B t P / / h 9 O b m d K 3 e R 4 r 6 b T u 5 L y t 3 k f U k x I 6 U 1 m d F u T s Y P k 2 i 2 n O v l t A y 9 5 b s O g Y 4 Z J g 8 O k d N y G / W 6 q p Y o U q W K V q / r 5 W w m n Y Q m I M D z 3 Q E y o U + 7 j P 0 Q D 7 e I D r B h w / R C O j Z e p A P r B x A T O h Z k 0 5 o / D I c W D n k F u c 2 u Y z d U 1 a 2 Q f s W t 3 d R N z x 9 c u 8 Z 5 f 9 g d d n y 9 n H B w T j I k S r m h 4 8 A G T Q u y I s I h J n 5 g k M C H j S H l T t d 1 M E S 4 M d L L / F 3 3 X I w I f Z R K O x a X d a M D B l Y I Y 7 F x h a Q q r O C 4 J g z j T n B 6 Y A e c 7 l l w A B M O 2 i H c C O h w 4 x L v q + d j J + 4 t 8 U l o D S z 6 Z L 2 8 r u g d f x Q C g 6 A B 7 3 e q p n c Q j J + V Y M + K F G F I X C 4 u J C M v L t C n x A U T + X E B W i R A p p a u V F i l s 2 7 V W T f r r N t 1 N h p 2 N l u m x 2 l C Z D I A + R 8 b L i f o h k s V x f E b M X V V Y 2 Q C k I P D 3 q j F 2 r c R J h 5 T 7 r j A 6 o A Q H 8 W D j U c f Y m h B g y S j T m h M I l r R G F J 8 T u I p r M T Y p S g x f i 0 L t N m z n i s r O F e f p K s J v q u P U j W d v p J E M v 0 k V Y s / w V u f 4 a 1 P E 9 i T W g I 4 s C B o 0 S 5 j L 1 0 z O n z e P N d g 7 / E c 7 F o Z C Q e T 3 a 4 0 F P a n 0 n + a U u F 9 o T S d d L o k e X z 7 l B U I n 0 3 M i j Y Y x j X W 9 + e K b i M n R V 9 X G P B 4 N Q F 0 V D C u I I h Z L z n Q r K R j i i t / 0 p D g T s t K i r a 5 L l r t u O h j q v E G x D i 0 6 e T x o a / m f k 2 x o d 2 E / j Y f f Z R P o e Q d M C H V M S u k b T Y 0 h 7 F Q 7 Y n 1 7 b l C D W v a + u x j i o h 1 V j N 6 b g 8 c w R Q N / 9 V N U Q L d a + a n 0 a P N e S G 2 Q r t A i x l i I 9 X g d V Y o o q 1 a g / u 9 2 q b U r H / F N l W k b d r X N p X 5 K 3 1 I H G U x O n 0 K F I q Z u O X I Z u x V S Z P q P 2 e I + e j w G 2 Y 0 m z / Q 4 P F 2 8 s f / z l h g O R 0 / x s E l J c 1 n 0 a N i T t 5 H C x p V 0 u L d V q C Z i G N y s g x c B 5 k m d B L k + C w 1 M J 3 E V Z k G y T 6 M z Z T p I 8 v C h C p 6 A 1 I c n m t 6 B 2 A T t k B g E d M 1 g l h T P B Z k s m I T Y G g y t I n l t t 0 N y t p m r i m G a 3 v I 3 G y W G N / y F t 7 f B H 5 w O n g J P y g p 4 H F O 8 U z A 9 v 7 4 P 4 o 9 D f G 9 x e T X 8 R 2 d i z f A 8 / 7 + t / 9 5 / J G W r s Y / v f v p 9 q e 7 H z O B r w g C v 0 t N E o 5 C T E y 7 3 X o 5 M e M f F Q q 8 o m U i X T 0 O 0 l w j M p C 2 v l e k b f / m J d L v Y q Q r m U i f S q R z I U 2 q 3 Z d I 3 8 Z I V z O R r k m k x Z A e n t V U o 2 v e E O M l 0 n c x 0 s N h J t R n E m p R q E d 2 z W l b G n 4 J d b O k u M v F / F F B s 8 f l 4 u m B 5 b + o 1 2 z u 9 p V 1 6 S s F p 6 B p E m A P K / Y o 0 1 e y K U j P w F c c 5 / m B s K c V o R i a H 8 N + P k L 7 w Z 7 t R S 8 k 7 L l g b 4 H K f r B n u l R N l b A L w n 7 u d 6 p W v 1 c L 9 o M 9 2 7 9 q o j t Q i X u 9 e + O C o O v 3 X u J u l B Q y X 4 6 n 6 0 O n P f I C 8 z f G F f i p m e l 6 t W + 8 T f 3 3 m Z 2 M P H P 2 7 P T 6 T a c b n J 1 l G K N W d P t h T P G f K s Z 8 t l y M 6 a J 4 8 5 W Q Z + e q a L 2 a l / l u c T U 6 9 t d x V S a z C d V 3 V p p / j B b r N N l U + b i Y f 4 l u G d 5 R j n R M g f F G 5 G w H 3 r 9 G 1 I r E R k R 5 8 z 4 b 2 Z 3 p l y I i O 6 q 1 T L M W O H X / J b L 2 n E H J E 7 t U m f k V C a b C H 8 e 3 y / E d x f g + G + O d i Z c C Y 0 y 6 G U l 0 b z r + b f 4 M 6 Y d s S H d m W A o M 6 U 2 Q k R i P 1 Z Y a 2 Y f o j t p f G u 8 9 P v E g h F r e 8 f 1 K o W + 5 0 / u 4 i B 6 X i W l + M 8 k G f 2 f O p Z D g 1 4 N T r X v d d H a C X 3 o F + d I z n R m X N 3 / J k W 4 p I P r X p + 6 5 e Y H O T a f / V f T H 9 8 y Y v D D c b 8 D t k s 7 H j 8 q b v 2 Z j v T P H U k i s r 6 + v q + o Q V D K y h 7 u x H n O o J 7 9 x q 7 7 G f Z q N + 8 4 k S x F x r 5 F g U N V 6 X T f j 0 A e P p x T T j 9 H s j o V 6 k f J x v u C z s N i Y h F I K 9 Q f l S r l X / v 6 3 / 1 a y 8 d + d b f n 3 w L / M X 4 3 4 0 k A L 8 J s X g P A L D A a 7 9 M C u C / B C c i F m V 9 p q x Z L w V n b F M y s W 3 Q n s E B v A g u y i w n O F 0 z 0 f G u z y 3 b q s Q 9 u j M M U 3 H 5 4 v 4 q w v K V m g 3 f b 5 x a O 4 p D s 4 a P L B f I t b L L 3 4 4 g d 7 i + 9 V 7 I V Y + g h Y I r a X j q V y d H s i x g O 8 4 i K W P q 5 7 D b F 0 T q K 4 i K U P m 1 5 B b M P L F B e x 9 A W L P X W M 5 x O L i 5 i A j k n E X l w t k Z Z f Q M f 4 6 a 3 U s b 0 Q S 1 2 q 2 R M x n k 8 u L m I 5 V i X P E x c e M X 6 A K G P + v V Z l 6 n x Y x m P f y P J L O 7 b 3 T l w i J m r 5 J W L C + b H U + U h x E c v h K 2 V 0 s e 9 O f O M U S C I m k L s o e H 4 s h + W X i O 2 d g 5 W W X z D m l 9 m e v K d v B U d M J L q Q E a x o f k z G Y z l 9 p c z B i u p Y 0 f N j q S + M y O j i y I h t 3 N 8 q L m I 5 8 v w F X 5 U C M b / M W g u f i U s d E 0 Z M W n 4 x O y Z X Z d 5 d k s z 2 7 H u W J H O w o r c 6 5 a o U z f Z I H R O 2 / D L m F 7 x F I H V M N H c h 7 V j e 6 K L o + T G R k x E Z 8 + e 7 1 V l w H R P y l d L y C 9 4 i k K t S O G s t z y s F E Z N 2 T P T b g v K E V z A e k x G s + N 0 e e S Y u u q + U O 3 H B m F / a M e H z S h m P C V p + u S p F 8 / z S V + b 8 L Y K i R 7 D i Z + J F j y 7 E s z 0 F P 6 / M 8 V s E M r o Q / c 5 I w R E T u Z 0 u V 6 X o d 3 j l b S j h W 5 0 y a 5 3 v W 8 8 F j 8 d y Z H s K v i q F 9 p V y V e b 7 j b u i x / w C t 6 H k T l x Y x 2 R + T P S 3 C C R i + b L W B Y / 5 R b 4 z I n 1 l z g i 2 4 D q W 4 / u V R b 9 3 I f 7 N + q L H Y w L 3 + e V Z U s 5 s T 9 F X p U C 2 R 8 b 8 O W / c F T x 3 I W T H Z D w m + F u d 0 v L n P B M v + F m S 0 G / c S R 3 L d 4 u g 6 N G F + J l 4 0 f e V 4 i e 8 B b d j Q j t x m V E U / W a 9 t P z 5 c r A F P + H N s U s q e r Z H 5 L c I 5 K o U / b a g j M f y I V b w V Z k D M Z n t E f 2 2 Y N F 9 p f j / M 1 L 0 X Z L 4 7 1 o X 3 I 7 l u A 1 V d D s m c p Y k 9 5 W C v 9 s j I 9 i c v r L o l l / g f 5 W V O i a M m D x 9 y 5 e D l R H s 3 r 9 F I G 8 R C J / w y l U p e E d R Z n t y f s t G I r a / j s m Y X / A W g b T 8 O X M X R d + J i + w r p a 8 U / Q a E 3 C X l i y 6 K n l E U / x 3 F w t 9 U E U Z M Z n t E 7 / M X f F X m + L + e v / O Y v 8 x f T R 9 Z v E u e 7 x E E c Y y k 5 7 s e 9 O M 6 a 5 z 8 a V Q K E z I A V g B Z o / I 2 8 4 7 G F e 2 Q x p V D G l c P a F w 9 Z M y n B z U + B L D T N G B c 0 + K S m J D q 4 U I 0 N Y 1 B Y 5 h P x g F Q a O o G F F q + D h y g Q p p 6 e o Q O 1 A 7 p w N k h j e u b S p B h V r v n 9 W 6 + U Z 0 f 0 r G L j Y 7 l 6 o B W O Y K M Q 3 R D O 4 J u V A 6 w M t o h Z r l y + N o + V Q + X U T u C j I t N G W J A 0 M Z p F B v V k o J m 7 + e L h 0 g B s / H 0 j 9 + X k 9 u 5 c h c p 7 r v p 5 H 5 8 O 5 n P o k f F n L y P F t F s S Y v 0 o 9 Z k N p 7 d T s Y P + T p f e X 2 R D j t + L t m V I 4 C 7 o W V 5 Z G j q F s Y v x m j B O j A g A P l k 7 4 F f L i P H Z G 9 4 0 Z u B b 4 W 2 p + Z Y 6 k z W h r m 4 a d n h S l z Y V 6 u 1 f D L T r q U B z E F 3 5 L j 9 A L n 5 p J 0 d V d q m 8 z k r a 2 q 5 o m r 1 f M L O t 4 S p F S b s X N G 0 y + r Z p X a e T + r F P 3 H p a 1 t B e Q o i R a t d V t T L W g 6 n x q R q W 9 O I B g i O / H y r a 8 v L V s p q j X X x g n V R q 1 + y + D y P 1 K 3 o V C u x Y Z d K V A V L u 3 W k v N 7 s D I A f P 4 M X B g 6 w G z f Q I c g E J m 3 O q o y F 7 q p i 1 8 x L + s A D P q a b J 4 + S k q K O U d t p 0 N 0 4 f 9 d d j z R g X y + z d 9 1 y r x t t a B t 0 s 0 d L r B r C I X k m 8 Z r e Q e 0 O 8 z r s n V H 4 N t G 9 J m l O V k m I o Q W d B t t e p K q 8 L Y m b J k V O p 1 z p q t 7 x R y s u X l o z P d f 0 Q c I x W F G Y F x g 8 i 4 C W F 4 I B Q H z v a O N 2 6 P C t J n K b X c d u q N Q w A R 9 S b U k I f N S G 7 a 3 9 a g b w K g p b C B t 0 l l 6 H H u 2 E v k l S 0 F f o 5 p H 7 j g 3 0 Y 3 V h 2 8 q N G U i 4 q z F i z 7 N B + a s J / 5 q 0 m h 4 v W v z x + / x u r q i a s h a 5 P V W V 7 K l K N a 4 q z / L J q j / p 5 v / w O V x N x s 4 5 L P P X D n B M l h r h z i S p 6 J g A Q t 8 I t L 2 w H 0 B / x D q Y q u n I 8 Q J i u y Z s M D O / r s T p C w t h E i d N / N 5 N w 9 H L c U H H v s n E M r D e q q d v K 9 T 8 J i S d 9 h Y N W B s c e J 4 P M Q 5 t + g L a c C 0 M B z Z P m I S + e 4 2 Z Y m 0 S n j 8 3 X C u w n U 2 W F U 0 P K M o h M A g a Q N 6 O S U 7 T E k Z G d k K j Q / U 0 d J 3 4 C S x 5 t E V K 8 9 C W 2 z y c R H k w 8 Q N j 3 U h j P J u k N A 9 v t M k T y 8 E d O o m m a w Q 2 N X M M H w I 4 L l t k k M C 1 S a Y o x 9 x M p h a u F O X r 0 e Y m Y 9 y u 8 r V 2 x D q r G T 2 3 B 5 J 2 l c 1 2 W o i R G S L H h E O W a 3 t B W 3 F B i z B i C w 0 Z k C + J q 1 4 8 t 9 T W D 9 y W V s m S t k H U G S Z s s p w 2 3 z Q 4 8 H q t E s i h D g i Z v I g d l 5 i I G j G + Z A H F c k S n z U c s F k 5 X 2 T O 4 L p d 9 S F c J p n a A K n J g 0 X c b D E P e i 7 j A 6 6 N V f c R b x I z U 1 b V a 7 D l + n 6 + G e L V l B I v J M u R v I f X v 1 2 t u X g t J 4 o e Q 0 6 I 6 0 N w I X t c 0 v Q 2 d w E H c M X 8 1 J F / z 6 A a 0 L L o c b U S U z 4 + T y 9 l k e n W y X D x F J z w J y d Y Z c r k l W 5 d 1 z C w N A k 0 L G q 5 D A H I g t T j r Y h i b m w x p Z B h S B Y I G Y e 1 D H g z g D L Z y p v y y j / 0 Q D 7 n O U 0 A H y O R U s k U g I a I W j Q U q M T u r U S 0 Y P 0 Q N h h 6 0 I F s 6 I U s O M 5 q + E c t Q 3 l V c M k o a c R p 1 f n D V A M 3 u o s 8 M j 7 i g D 8 b T p x e y Y y L l 2 Z S Y 9 Q A f U v 3 2 Q 4 A x t J v W a P d j m v A z u L u b z H 5 W B t H i k c a u V / W 6 q p a 0 k l p S f 1 a M p + n y a R F d z a K n 5 W I 8 / V n x n m i Q e 9 u L v p D 5 X 6 P Z 1 U X l b H x W U c 9 v 3 7 2 v n b 8 b v 8 v T T 8 O i P d 3 d y d v 5 Q + l x / L H 0 b l K K l q U x j b q / / B Y t S m P W 8 R I d A V p G D y T 6 v I T T 6 I H G 3 E K 9 4 K t 7 N d u 7 u 2 F 6 o S Y k G w 7 p W t h j r u k Q X J t U h 9 V 6 D / b 7 h t e 7 c S z t H E H v j O 0 G B R 6 I O x C S 3 c 9 6 b c 8 i B h 5 k I V m I O 8 B 7 f Y h 2 c 4 h 6 h l o l 6 A z 6 o O q c d q 6 r K K g 7 W E x r m B 3 e / a w f w A / a J X s R G w v C n g V G I b P O y K C m 3 y L Q 3 6 2 Y 3 L Y I i G 6 5 v g 3 I c W U y O x E m h u K V Z f S n 6 f L P v 3 x + m C q / J k v 9 h C 7 z E y W a 3 c 7 p Q r q / O n l a v n + r n Z 3 8 8 q f 7 5 Z / / 8 z 8 Y O 4 4 W k / F 0 8 l u U W l 4 K F T F 7 v K R m 9 u r k w 3 L 5 8 b J c / v T p U + l T t T R f 3 J d Z J F 4 e 2 h a + / R A 9 j N 9 O Z o 9 L u v W l d n j V 6 u 7 1 V i d x B x S F d Y F 8 + R i x + m B M u / J u G j F a e U V c M S G T s w C f + 4 D w e a P B u e N P V 7 w c j J U A a s o 4 y w Y x H n s 5 a / D s Y y G 1 A g F x W 2 j 3 o h S d c w N 4 z G 8 K y y x v b J E 3 / N l u 5 1 b 9 h s 6 t K p 3 b 9 + 7 c g v q N e j 7 U e p 7 a G Y 3 O z m 7 I 0 I L B s N b r f j / O D T f P 1 Q r C 7 Q u C R z c X Q 9 / q B N V h 7 b q r H t 2 5 G c y 5 G d K 5 f V f O z Z h z U c s d z i 1 O g b z m z 9 h Q p E P L d G h t n + 7 o t S N 7 s p V Q 6 c J e c W H t x e T u X 8 Z 3 E e C 3 Y b z R / 8 o j t H + g e + w D p 9 8 C u K b 2 a 6 T e 6 d d c f N E l z v C 0 d 2 z 3 + P 6 J n U g J e g 4 R L 9 g H 3 R v n 9 L z b u n B 8 o 1 X p t l X S v 7 a c G v g 2 W 7 z e D 5 p Y 9 B j 7 q N 2 i h 2 K o u z 4 J k e E 6 r y w R M a k d R H f I v t E Z f U v R 3 L l 6 P m y h I T y O 2 3 b A A L X B q 5 Z c s M f H d D h M A Q I L H L N 7 / H 5 l a L r X T p y D Z 9 + K O k J P 2 V m Q x c 6 D 4 v w + C X w Y 2 t R h H C t s o / M O q Y U 3 Y N i D o 6 N q m G E h j 5 3 y D H c L b Q W W h d E N z C X 7 F a + Z S z Y w u w F m K w L R X W l 8 t n k E n G m V Q C N X d J O p b W 7 o u N R z 0 a C Y w N A J m E L s F X q L 2 j V 2 L m S 4 d n w s B H A Y + 7 M V 5 S h j W Z / h s S M V C z k 5 r N C O A L C 8 T t z / U 0 4 X y G u X H I D F T l t N H 7 R D 2 g F a c L 3 8 N 6 j o a q Z I s l N r R E I b G L 6 b 4 6 o b r R p s O l a j y d 8 d G 1 p k L Q b n l 5 M s n v D a 9 X t N 1 + 3 l G N Q K m e s m M 8 / 0 I y d / d 1 b d C D 0 a E t O K m a M / p A N t m K M d J i M L h o H H N o E h M 4 E b V 2 O E h k F o g I W p 9 T 9 Q z H 8 x T 5 e / c Z C / s e O G 1 z 7 w c q C 4 n s G t o e 8 9 C 8 w s U g I + h n a v O 4 P S i t S o t / o m r r T t Q b O K b W B e m / D 8 r H p q o Y 7 Y 0 q E e j P q x w 6 Y 4 E c J b 5 E G L G n g W H 2 P k t K n y 0 j 1 U s h p z y A o w p K u X I J u 6 d R o S u d R u H m C g 1 p I s t h P c 2 7 6 U N 6 0 6 6 x P 1 i N y J s X N s 5 h L 0 8 j Z V j 1 F k W 8 G s I / r U p w k n G X m w 0 X + K F l 9 W n 3 J K f N u G z 2 g j S G 4 R x D X G 1 o a N / w f R c V i z R + 4 A A A = = < / A p p l i c a t i o n > 
</file>

<file path=customXml/itemProps1.xml><?xml version="1.0" encoding="utf-8"?>
<ds:datastoreItem xmlns:ds="http://schemas.openxmlformats.org/officeDocument/2006/customXml" ds:itemID="{2B10ABA0-B74A-4C58-AF3D-D01A8D1A868D}">
  <ds:schemaRefs>
    <ds:schemaRef ds:uri="http://www.sap.com/ip/bi/bexanalyzer/excel/applic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Analítico de Obligaciones Difer</vt:lpstr>
      <vt:lpstr>fuente1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3. Informe Analítico de Oblig, dif. de Financiamiento - LDF</dc:title>
  <dc:creator>steel</dc:creator>
  <cp:lastModifiedBy>Suelem Janeth González Rodríguez</cp:lastModifiedBy>
  <cp:lastPrinted>2024-05-07T23:47:34Z</cp:lastPrinted>
  <dcterms:created xsi:type="dcterms:W3CDTF">2017-07-25T16:59:28Z</dcterms:created>
  <dcterms:modified xsi:type="dcterms:W3CDTF">2024-05-07T23:47:48Z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Activesheet">
    <vt:lpwstr>Analítico de Obligaciones Difer</vt:lpwstr>
  </property>
  <property fmtid="{D5CDD505-2E9C-101B-9397-08002B2CF9AE}" pid="3" name="BExAnalyzer_OldName">
    <vt:lpwstr>F3 ODF_LDF.xlsx</vt:lpwstr>
  </property>
</Properties>
</file>